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170" windowWidth="16200" windowHeight="10470" activeTab="3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20" l="1"/>
  <c r="S64" i="20"/>
  <c r="E62" i="20"/>
  <c r="E45" i="20"/>
  <c r="S36" i="20"/>
  <c r="J36" i="20"/>
  <c r="S27" i="20"/>
  <c r="E35" i="20"/>
  <c r="L27" i="20"/>
  <c r="E27" i="20"/>
  <c r="J18" i="20"/>
  <c r="C18" i="20"/>
  <c r="Q9" i="20"/>
  <c r="J9" i="20"/>
  <c r="C9" i="20"/>
  <c r="E11" i="17"/>
  <c r="E11" i="19"/>
  <c r="L72" i="20" l="1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<sst xmlns="http://schemas.openxmlformats.org/spreadsheetml/2006/main" count="344" uniqueCount="173">
  <si>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</si>
  <si>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</si>
  <si>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</si>
  <si>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</si>
  <si>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</si>
  <si>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</si>
  <si>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</si>
  <si>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</si>
  <si>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</si>
  <si>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</si>
  <si>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</si>
  <si>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</si>
  <si>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</si>
  <si>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</si>
  <si>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</si>
  <si>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</si>
  <si>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</si>
  <si>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</si>
  <si>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</si>
  <si>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</si>
  <si>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</si>
  <si>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</si>
  <si>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</si>
  <si>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</si>
  <si>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</si>
  <si>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</si>
  <si>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</si>
  <si>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</si>
  <si>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</si>
  <si>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</si>
  <si>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</si>
  <si>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</si>
  <si>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</si>
  <si>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</si>
  <si>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</si>
  <si>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</si>
  <si>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</si>
  <si>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</si>
  <si>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</si>
  <si>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</si>
  <si>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</si>
  <si>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</si>
  <si>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</si>
  <si>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</si>
  <si>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</si>
  <si>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</si>
  <si>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</si>
  <si>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</si>
  <si>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</si>
  <si>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</si>
  <si>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</si>
  <si>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</si>
  <si>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</si>
  <si>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</si>
  <si>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</si>
  <si>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</si>
  <si>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</si>
  <si>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</si>
  <si>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</si>
  <si>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</si>
  <si>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</si>
  <si>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</si>
  <si>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</si>
  <si>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</si>
  <si>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</si>
  <si>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</si>
  <si>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</si>
  <si>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</si>
  <si>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</si>
  <si>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</si>
  <si>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</si>
  <si>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</si>
  <si>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</si>
  <si>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</si>
  <si>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</si>
  <si>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</si>
  <si>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</si>
  <si>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</si>
  <si>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</si>
  <si>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</si>
  <si>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</si>
  <si>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</si>
  <si>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</si>
  <si>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</si>
  <si>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</si>
  <si>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</si>
  <si>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</si>
  <si>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</si>
  <si>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</si>
  <si>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</si>
  <si>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</si>
  <si>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</si>
  <si>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</si>
  <si>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</si>
  <si>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</si>
  <si>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</si>
  <si>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</si>
  <si>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</si>
  <si>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</si>
  <si>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</si>
  <si>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</si>
  <si>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</si>
  <si>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</si>
  <si>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</si>
  <si>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</si>
  <si>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</si>
  <si>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</si>
  <si>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</si>
  <si>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</si>
  <si>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</si>
  <si>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</si>
  <si>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</si>
  <si>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</si>
  <si>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</si>
  <si>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</si>
  <si>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</si>
  <si>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</si>
  <si>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</si>
  <si>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</si>
  <si>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</si>
  <si>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</si>
  <si>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</si>
  <si>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</si>
  <si>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</si>
  <si>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</si>
  <si>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</si>
  <si>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</si>
  <si>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</si>
  <si>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</si>
  <si>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</si>
  <si>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</si>
  <si>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</si>
  <si>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</si>
  <si>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</si>
  <si>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</si>
  <si>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</si>
  <si>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</si>
  <si>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</si>
  <si>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</si>
  <si>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</si>
  <si>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</si>
  <si>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</si>
  <si>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</si>
  <si>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</si>
  <si>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</si>
  <si>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</si>
  <si>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</si>
  <si>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</si>
  <si>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</si>
  <si>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</si>
  <si>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</si>
  <si>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ნიჟრაძე</t>
  </si>
  <si>
    <t>გამყიდველი</t>
  </si>
  <si>
    <t xml:space="preserve">კვანტალიანი </t>
  </si>
  <si>
    <t>ლობჟანიძე</t>
  </si>
  <si>
    <t>დირექტორი</t>
  </si>
  <si>
    <t>სახამბერიძე</t>
  </si>
  <si>
    <t>ბუღლტერი</t>
  </si>
  <si>
    <t>კ1110</t>
  </si>
  <si>
    <t>დ3110</t>
  </si>
  <si>
    <t>დ1410</t>
  </si>
  <si>
    <t>დ7100</t>
  </si>
  <si>
    <t>დ1210</t>
  </si>
  <si>
    <t>კ1410</t>
  </si>
  <si>
    <t>კ1210</t>
  </si>
  <si>
    <t>დ2150</t>
  </si>
  <si>
    <t>დ3340</t>
  </si>
  <si>
    <t>კ2120</t>
  </si>
  <si>
    <t>დ7320</t>
  </si>
  <si>
    <t>დ7410</t>
  </si>
  <si>
    <t>კ3130</t>
  </si>
  <si>
    <t xml:space="preserve"> </t>
  </si>
  <si>
    <t>ძირუთადი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</si>
</sst>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topLeftCell="A13" zoomScale="88" zoomScaleNormal="100" zoomScaleSheetLayoutView="88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314325</xdr:colOff>
                <xdr:row>51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N19" sqref="N19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151</v>
      </c>
      <c r="D7" s="38" t="s">
        <v>152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153</v>
      </c>
      <c r="D8" s="38" t="s">
        <v>152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154</v>
      </c>
      <c r="D9" s="38" t="s">
        <v>155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156</v>
      </c>
      <c r="D10" s="38" t="s">
        <v>157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view="pageBreakPreview" topLeftCell="A28" zoomScale="98" zoomScaleNormal="99" zoomScaleSheetLayoutView="98" workbookViewId="0">
      <selection activeCell="D52" sqref="D52"/>
    </sheetView>
  </sheetViews>
  <sheetFormatPr defaultColWidth="9" defaultRowHeight="15" x14ac:dyDescent="0.25"/>
  <cols>
    <col min="1" max="1" width="9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127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128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129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130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131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 t="s">
        <v>159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 t="s">
        <v>158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 t="s">
        <v>160</v>
      </c>
      <c r="E11" s="40">
        <f>8500+1530</f>
        <v>10030</v>
      </c>
      <c r="F11" s="40"/>
    </row>
    <row r="12" spans="1:6" ht="14.45" customHeight="1" x14ac:dyDescent="0.25">
      <c r="A12" s="76"/>
      <c r="B12" s="78"/>
      <c r="C12" s="78"/>
      <c r="D12" s="41" t="s">
        <v>128</v>
      </c>
      <c r="E12" s="41"/>
      <c r="F12" s="41">
        <v>1530</v>
      </c>
    </row>
    <row r="13" spans="1:6" ht="14.45" customHeight="1" x14ac:dyDescent="0.25">
      <c r="A13" s="76"/>
      <c r="B13" s="78"/>
      <c r="C13" s="78"/>
      <c r="D13" s="41" t="s">
        <v>129</v>
      </c>
      <c r="E13" s="41"/>
      <c r="F13" s="41">
        <v>8500</v>
      </c>
    </row>
    <row r="14" spans="1:6" ht="14.45" customHeight="1" x14ac:dyDescent="0.25">
      <c r="A14" s="76"/>
      <c r="B14" s="78"/>
      <c r="C14" s="78"/>
      <c r="D14" s="41" t="s">
        <v>131</v>
      </c>
      <c r="E14" s="41"/>
      <c r="F14" s="41">
        <v>5000</v>
      </c>
    </row>
    <row r="15" spans="1:6" ht="14.45" customHeight="1" x14ac:dyDescent="0.25">
      <c r="A15" s="80"/>
      <c r="B15" s="78"/>
      <c r="C15" s="79"/>
      <c r="D15" s="41" t="s">
        <v>161</v>
      </c>
      <c r="E15" s="41">
        <v>5000</v>
      </c>
      <c r="F15" s="41"/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 t="s">
        <v>162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 t="s">
        <v>163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 t="s">
        <v>165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 t="s">
        <v>164</v>
      </c>
      <c r="E19" s="41"/>
      <c r="F19" s="41">
        <v>3540</v>
      </c>
    </row>
    <row r="20" spans="1:6" ht="14.45" customHeight="1" x14ac:dyDescent="0.25">
      <c r="A20" s="76"/>
      <c r="B20" s="78"/>
      <c r="C20" s="78"/>
      <c r="D20" s="41" t="s">
        <v>166</v>
      </c>
      <c r="E20" s="41">
        <v>540</v>
      </c>
      <c r="F20" s="41"/>
    </row>
    <row r="21" spans="1:6" ht="14.45" customHeight="1" x14ac:dyDescent="0.25">
      <c r="A21" s="75">
        <v>41265</v>
      </c>
      <c r="B21" s="78">
        <v>6</v>
      </c>
      <c r="C21" s="77" t="s">
        <v>141</v>
      </c>
      <c r="D21" s="41" t="s">
        <v>165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 t="s">
        <v>167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 t="s">
        <v>168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 t="s">
        <v>169</v>
      </c>
      <c r="E24" s="41">
        <v>810</v>
      </c>
      <c r="F24" s="41"/>
    </row>
    <row r="25" spans="1:6" ht="14.45" customHeight="1" x14ac:dyDescent="0.25">
      <c r="A25" s="76"/>
      <c r="B25" s="78"/>
      <c r="C25" s="78"/>
      <c r="D25" s="41" t="s">
        <v>170</v>
      </c>
      <c r="E25" s="41"/>
      <c r="F25" s="41">
        <v>1340</v>
      </c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>
        <v>3130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>
        <v>3320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>
        <v>3130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>
        <v>1110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>
        <v>3320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>
        <v>1210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>
        <v>3330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>
        <v>1210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80</v>
      </c>
      <c r="D34" s="40">
        <v>7465</v>
      </c>
      <c r="E34" s="40">
        <v>65</v>
      </c>
      <c r="F34" s="40"/>
    </row>
    <row r="35" spans="1:6" ht="14.45" customHeight="1" x14ac:dyDescent="0.25">
      <c r="A35" s="76"/>
      <c r="B35" s="78"/>
      <c r="C35" s="78"/>
      <c r="D35" s="41">
        <v>3390</v>
      </c>
      <c r="E35" s="41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81</v>
      </c>
      <c r="D36" s="40">
        <v>6110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1">
        <v>5330</v>
      </c>
      <c r="E37" s="41"/>
      <c r="F37" s="41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82</v>
      </c>
      <c r="D38" s="41">
        <v>5530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>
        <v>7100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83</v>
      </c>
      <c r="D40" s="40">
        <v>5330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1">
        <v>7320</v>
      </c>
      <c r="E41" s="41"/>
      <c r="F41" s="41">
        <v>530</v>
      </c>
    </row>
    <row r="42" spans="1:6" ht="14.45" customHeight="1" x14ac:dyDescent="0.25">
      <c r="A42" s="75">
        <v>41274</v>
      </c>
      <c r="B42" s="77">
        <v>16</v>
      </c>
      <c r="C42" s="77" t="s">
        <v>84</v>
      </c>
      <c r="D42" s="41">
        <v>5330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>
        <v>7410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85</v>
      </c>
      <c r="D44" s="40">
        <v>5330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1">
        <v>7465</v>
      </c>
      <c r="E45" s="41"/>
      <c r="F45" s="41">
        <v>65</v>
      </c>
    </row>
    <row r="46" spans="1:6" ht="14.45" customHeight="1" x14ac:dyDescent="0.25">
      <c r="A46" s="75">
        <v>41274</v>
      </c>
      <c r="B46" s="77">
        <v>18</v>
      </c>
      <c r="C46" s="77" t="s">
        <v>86</v>
      </c>
      <c r="D46" s="41">
        <v>9210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>
        <v>3310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87</v>
      </c>
      <c r="D48" s="40">
        <v>5330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>
        <v>9210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88</v>
      </c>
      <c r="D50" s="40">
        <v>5330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>
        <v>5310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abSelected="1" topLeftCell="A22" workbookViewId="0">
      <selection activeCell="V34" sqref="V34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132</v>
      </c>
      <c r="J4" s="59">
        <v>9000</v>
      </c>
      <c r="K4" s="62" t="s">
        <v>133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132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134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139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f>C3+C4-E8</f>
        <v>8534</v>
      </c>
      <c r="D9" s="50"/>
      <c r="E9" s="59"/>
      <c r="F9" s="50"/>
      <c r="G9" s="51"/>
      <c r="H9" s="50"/>
      <c r="I9" s="50" t="s">
        <v>119</v>
      </c>
      <c r="J9" s="64">
        <f>J3+J8-L8</f>
        <v>15596</v>
      </c>
      <c r="K9" s="50"/>
      <c r="L9" s="59"/>
      <c r="M9" s="50"/>
      <c r="N9" s="50"/>
      <c r="O9" s="50"/>
      <c r="P9" s="50" t="s">
        <v>119</v>
      </c>
      <c r="Q9" s="64">
        <f>Q3+Q8-S8</f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135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133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 t="s">
        <v>171</v>
      </c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138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f>C12+C17-E17</f>
        <v>5000</v>
      </c>
      <c r="D18" s="50"/>
      <c r="E18" s="59"/>
      <c r="F18" s="50"/>
      <c r="G18" s="51"/>
      <c r="H18" s="50"/>
      <c r="I18" s="50" t="s">
        <v>119</v>
      </c>
      <c r="J18" s="64">
        <f>J12+J17-L17</f>
        <v>8000</v>
      </c>
      <c r="K18" s="50"/>
      <c r="L18" s="59"/>
      <c r="M18" s="50"/>
      <c r="N18" s="50"/>
      <c r="O18" s="50"/>
      <c r="P18" s="50"/>
      <c r="Q18" s="64"/>
      <c r="R18" s="50" t="s">
        <v>135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135</v>
      </c>
      <c r="E21" s="68">
        <v>800</v>
      </c>
      <c r="F21" s="50"/>
      <c r="G21" s="51"/>
      <c r="H21" s="50"/>
      <c r="I21" s="50"/>
      <c r="J21" s="55"/>
      <c r="K21" s="67" t="s">
        <v>135</v>
      </c>
      <c r="L21" s="68">
        <v>3500</v>
      </c>
      <c r="M21" s="50"/>
      <c r="N21" s="50"/>
      <c r="O21" s="50"/>
      <c r="P21" s="50"/>
      <c r="Q21" s="55"/>
      <c r="R21" s="67" t="s">
        <v>135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137</v>
      </c>
      <c r="C22" s="59">
        <v>268</v>
      </c>
      <c r="D22" s="62" t="s">
        <v>136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134</v>
      </c>
      <c r="Q22" s="59">
        <v>468</v>
      </c>
      <c r="R22" s="62" t="s">
        <v>137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135</v>
      </c>
      <c r="E27" s="59">
        <f>E21+E22-C26</f>
        <v>0</v>
      </c>
      <c r="F27" s="50"/>
      <c r="G27" s="51"/>
      <c r="H27" s="50"/>
      <c r="I27" s="50"/>
      <c r="J27" s="64"/>
      <c r="K27" s="50" t="s">
        <v>135</v>
      </c>
      <c r="L27" s="59">
        <f>L21+L26-J26</f>
        <v>3500</v>
      </c>
      <c r="M27" s="50"/>
      <c r="N27" s="50"/>
      <c r="O27" s="50"/>
      <c r="P27" s="50"/>
      <c r="Q27" s="64"/>
      <c r="R27" s="50" t="s">
        <v>135</v>
      </c>
      <c r="S27" s="59">
        <f>S21+S26-Q26</f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135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135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139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133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142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135</v>
      </c>
      <c r="E36" s="59">
        <f>E35-C35</f>
        <v>540</v>
      </c>
      <c r="F36" s="50"/>
      <c r="G36" s="51"/>
      <c r="H36" s="50"/>
      <c r="I36" s="50" t="s">
        <v>119</v>
      </c>
      <c r="J36" s="64">
        <f>J30+J35-L35</f>
        <v>540</v>
      </c>
      <c r="K36" s="50"/>
      <c r="L36" s="59"/>
      <c r="M36" s="50"/>
      <c r="N36" s="50"/>
      <c r="O36" s="50"/>
      <c r="P36" s="50"/>
      <c r="Q36" s="64"/>
      <c r="R36" s="50" t="s">
        <v>135</v>
      </c>
      <c r="S36" s="59">
        <f>S30+S35-Q35</f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135</v>
      </c>
      <c r="E39" s="68">
        <v>29800</v>
      </c>
      <c r="F39" s="50"/>
      <c r="G39" s="51"/>
      <c r="H39" s="50"/>
      <c r="I39" s="50" t="s">
        <v>135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140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146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135</v>
      </c>
      <c r="E45" s="59">
        <f>E39+E44-C44</f>
        <v>29800</v>
      </c>
      <c r="F45" s="50"/>
      <c r="G45" s="51"/>
      <c r="H45" s="50"/>
      <c r="I45" s="50"/>
      <c r="J45" s="64"/>
      <c r="K45" s="50" t="s">
        <v>135</v>
      </c>
      <c r="L45" s="59">
        <v>0</v>
      </c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138</v>
      </c>
      <c r="C49" s="59">
        <v>530</v>
      </c>
      <c r="D49" s="62"/>
      <c r="E49" s="59"/>
      <c r="F49" s="50"/>
      <c r="G49" s="51"/>
      <c r="H49" s="50"/>
      <c r="I49" s="50" t="s">
        <v>138</v>
      </c>
      <c r="J49" s="59">
        <v>810</v>
      </c>
      <c r="K49" s="62"/>
      <c r="L49" s="59"/>
      <c r="M49" s="50"/>
      <c r="N49" s="50"/>
      <c r="O49" s="50"/>
      <c r="P49" s="50" t="s">
        <v>139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145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144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143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135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146</v>
      </c>
      <c r="C58" s="59">
        <v>9000</v>
      </c>
      <c r="D58" s="62" t="s">
        <v>140</v>
      </c>
      <c r="E58" s="59">
        <v>15200</v>
      </c>
      <c r="F58" s="50"/>
      <c r="G58" s="51"/>
      <c r="H58" s="50"/>
      <c r="I58" s="50" t="s">
        <v>149</v>
      </c>
      <c r="J58" s="59">
        <v>719</v>
      </c>
      <c r="K58" s="62" t="s">
        <v>147</v>
      </c>
      <c r="L58" s="59">
        <v>719</v>
      </c>
      <c r="M58" s="50"/>
      <c r="N58" s="50"/>
      <c r="O58" s="50"/>
      <c r="P58" s="50"/>
      <c r="Q58" s="59"/>
      <c r="R58" s="62" t="s">
        <v>149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145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144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143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147</v>
      </c>
      <c r="C62" s="69">
        <v>719</v>
      </c>
      <c r="D62" s="70" t="s">
        <v>135</v>
      </c>
      <c r="E62" s="63">
        <f>E58-C58-C59-C60-C61</f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148</v>
      </c>
      <c r="C63" s="65">
        <v>4076</v>
      </c>
      <c r="D63" s="56" t="s">
        <v>135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135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135</v>
      </c>
      <c r="S64" s="59">
        <f>S57+S58-Q63</f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150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135</v>
      </c>
      <c r="E67" s="68">
        <v>0</v>
      </c>
      <c r="F67" s="50"/>
      <c r="G67" s="51"/>
      <c r="H67" s="50"/>
      <c r="I67" s="50"/>
      <c r="J67" s="67">
        <v>5000</v>
      </c>
      <c r="K67" s="67"/>
      <c r="L67" s="68">
        <v>0</v>
      </c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148</v>
      </c>
      <c r="E68" s="59">
        <v>4076</v>
      </c>
      <c r="F68" s="50"/>
      <c r="G68" s="51"/>
      <c r="H68" s="50"/>
      <c r="I68" s="50"/>
      <c r="J68" s="59"/>
      <c r="K68" s="62" t="s">
        <v>138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135</v>
      </c>
      <c r="E73" s="59">
        <f>E72</f>
        <v>4076</v>
      </c>
      <c r="F73" s="50"/>
      <c r="G73" s="51"/>
      <c r="H73" s="50"/>
      <c r="I73" s="50"/>
      <c r="J73" s="64"/>
      <c r="K73" s="50" t="s">
        <v>135</v>
      </c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topLeftCell="A10" zoomScale="91" zoomScaleNormal="100" zoomScaleSheetLayoutView="91" workbookViewId="0">
      <selection activeCell="D23" sqref="D23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view="pageBreakPreview" topLeftCell="A4" zoomScale="90" zoomScaleNormal="100" zoomScaleSheetLayoutView="90" workbookViewId="0">
      <selection activeCell="E20" sqref="E2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115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/>
      <c r="D13" s="46" t="s">
        <v>107</v>
      </c>
      <c r="E13" s="11"/>
    </row>
    <row r="14" spans="2:5" ht="27" customHeight="1" x14ac:dyDescent="0.25">
      <c r="B14" s="10" t="s">
        <v>172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view="pageBreakPreview" zoomScale="99" zoomScaleNormal="100" zoomScaleSheetLayoutView="99" workbookViewId="0">
      <selection activeCell="D16" sqref="D16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115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2022-11-14T10:35:25Z</dcterms:modified>
</cp:coreProperties>
</file>