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8C19A25B-E6C7-4AD6-AA97-AC07573C67A1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15" i="10"/>
  <c r="C17" i="10" s="1"/>
  <c r="E18" i="5"/>
  <c r="E17" i="5"/>
  <c r="E16" i="5"/>
  <c r="C19" i="5"/>
  <c r="C15" i="5"/>
  <c r="B15" i="5"/>
  <c r="B19" i="5" s="1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E19" i="5" l="1"/>
  <c r="C31" i="10"/>
  <c r="C33" i="10" s="1"/>
  <c r="D31" i="10"/>
  <c r="D33" i="10" s="1"/>
  <c r="E15" i="5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<sst xmlns="http://schemas.openxmlformats.org/spreadsheetml/2006/main" count="108" uniqueCount="90">
  <si>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</si>
  <si>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</si>
  <si>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</si>
  <si>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</si>
  <si>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</si>
  <si>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</si>
  <si>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</si>
  <si>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</si>
  <si>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</si>
  <si>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</si>
  <si>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</si>
  <si>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</si>
  <si>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</si>
  <si>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</si>
  <si>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</si>
  <si>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</si>
  <si>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</si>
  <si>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</si>
  <si>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</si>
  <si>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</si>
  <si>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</si>
  <si>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</si>
  <si>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</si>
  <si>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</si>
  <si>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</si>
  <si>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</si>
  <si>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</si>
  <si>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</si>
  <si>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</si>
  <si>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</si>
  <si>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</si>
  <si>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</si>
  <si>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</si>
  <si>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</si>
  <si>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</si>
  <si>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</si>
  <si>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</si>
  <si>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</si>
  <si>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</si>
  <si>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</si>
  <si>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</si>
  <si>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</si>
  <si>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</si>
  <si>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</si>
  <si>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</si>
  <si>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</si>
  <si>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</si>
  <si>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</si>
  <si>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</si>
  <si>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</si>
  <si>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</si>
  <si>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</si>
  <si>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</si>
  <si>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</si>
  <si>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</si>
  <si>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</si>
  <si>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</si>
  <si>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</si>
  <si>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</si>
  <si>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</si>
  <si>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</si>
  <si>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</si>
  <si>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</si>
  <si>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</si>
  <si>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</si>
  <si>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</si>
  <si>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</si>
  <si>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</si>
  <si>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</si>
  <si>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</si>
  <si>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</si>
  <si>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</si>
  <si>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</si>
  <si>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</si>
  <si>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</si>
  <si>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</si>
  <si>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</si>
  <si>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</si>
  <si>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</si>
  <si>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</si>
  <si>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</si>
  <si>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</si>
  <si>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</si>
  <si>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მოთხოვნები</t>
  </si>
  <si>
    <t>სავაჭრო ვალდებულებები</t>
  </si>
  <si>
    <t>ნაშთი 20X9 წლის 31დეკემბერს</t>
  </si>
  <si>
    <t>შენ</t>
  </si>
  <si>
    <t>გადახდილი გადასახადები</t>
  </si>
  <si>
    <t>მიწოდების ხარჯები</t>
  </si>
  <si>
    <t>შპს-ს კაპიტალის გამოშვება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</si>
</sst>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Sylfaen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13" zoomScale="80" zoomScaleNormal="80" workbookViewId="0">
      <selection activeCell="E20" sqref="E20"/>
    </sheetView>
  </sheetViews>
  <sheetFormatPr defaultColWidth="9" defaultRowHeight="15" x14ac:dyDescent="0.25"/>
  <cols>
    <col min="1" max="1" width="43.375" style="1" customWidth="1"/>
    <col min="2" max="4" width="2.875" style="1" customWidth="1"/>
    <col min="5" max="6" width="8.125" style="1" customWidth="1"/>
    <col min="7" max="7" width="5.375" style="1" customWidth="1"/>
    <col min="8" max="8" width="3.375" style="1" customWidth="1"/>
    <col min="9" max="9" width="9" style="1" customWidth="1"/>
    <col min="10" max="16384" width="9" style="1"/>
  </cols>
  <sheetData>
    <row r="1" spans="1:22" ht="15.75" customHeight="1" x14ac:dyDescent="0.35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9" t="s">
        <v>49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0" t="s">
        <v>43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0" t="s">
        <v>40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0" t="s">
        <v>3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11" t="s">
        <v>6</v>
      </c>
      <c r="B15" s="111"/>
      <c r="C15" s="111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2" t="s">
        <v>7</v>
      </c>
      <c r="B16" s="112"/>
      <c r="C16" s="112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88</v>
      </c>
      <c r="B18" s="78"/>
      <c r="C18" s="78"/>
      <c r="D18" s="77"/>
      <c r="E18" s="77"/>
      <c r="F18" s="41">
        <v>-400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11" t="s">
        <v>8</v>
      </c>
      <c r="B19" s="111"/>
      <c r="C19" s="111"/>
      <c r="D19" s="13"/>
      <c r="E19" s="13"/>
      <c r="F19" s="15">
        <v>-1403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3" t="s">
        <v>9</v>
      </c>
      <c r="B20" s="113"/>
      <c r="C20" s="113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11" t="s">
        <v>39</v>
      </c>
      <c r="B22" s="111"/>
      <c r="C22" s="111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02" t="s">
        <v>52</v>
      </c>
      <c r="B23" s="102"/>
      <c r="C23" s="102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06" t="s">
        <v>10</v>
      </c>
      <c r="B24" s="106"/>
      <c r="C24" s="106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02" t="s">
        <v>53</v>
      </c>
      <c r="B25" s="102"/>
      <c r="C25" s="102"/>
      <c r="D25" s="23"/>
      <c r="E25" s="23"/>
      <c r="F25" s="41">
        <f>F23+F24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4" t="s">
        <v>11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A2" zoomScale="87" zoomScaleNormal="87" workbookViewId="0">
      <selection activeCell="A40" sqref="A40"/>
    </sheetView>
  </sheetViews>
  <sheetFormatPr defaultColWidth="9" defaultRowHeight="15" x14ac:dyDescent="0.25"/>
  <cols>
    <col min="1" max="1" width="48.125" style="44" customWidth="1"/>
    <col min="2" max="2" width="8.375" style="44" customWidth="1"/>
    <col min="3" max="3" width="9.25" style="44" customWidth="1"/>
    <col min="4" max="4" width="3.375" style="44" customWidth="1"/>
    <col min="5" max="5" width="7.375" style="44" customWidth="1"/>
    <col min="6" max="6" width="9" style="44"/>
    <col min="7" max="7" width="1.5" style="44" customWidth="1"/>
    <col min="8" max="8" width="0.625" style="44" customWidth="1"/>
    <col min="9" max="9" width="0.875" style="44" customWidth="1"/>
    <col min="10" max="16384" width="9" style="44"/>
  </cols>
  <sheetData>
    <row r="1" spans="1:75" ht="24.75" customHeight="1" x14ac:dyDescent="0.3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0" t="s">
        <v>40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0" t="s">
        <v>3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83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84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10" workbookViewId="0">
      <selection activeCell="A17" sqref="A17"/>
    </sheetView>
  </sheetViews>
  <sheetFormatPr defaultColWidth="9" defaultRowHeight="15" x14ac:dyDescent="0.25"/>
  <cols>
    <col min="1" max="1" width="44.625" style="1" customWidth="1"/>
    <col min="2" max="2" width="11.5" style="1" customWidth="1"/>
    <col min="3" max="3" width="6.5" style="1" customWidth="1"/>
    <col min="4" max="4" width="5.625" style="1" customWidth="1"/>
    <col min="5" max="5" width="5.875" style="1" customWidth="1"/>
    <col min="6" max="6" width="5.5" style="1" customWidth="1"/>
    <col min="7" max="7" width="2.875" style="1" customWidth="1"/>
    <col min="8" max="8" width="5.625" style="1" hidden="1" customWidth="1"/>
    <col min="9" max="9" width="7.5" style="1" hidden="1" customWidth="1"/>
    <col min="10" max="10" width="5.5" style="1" hidden="1" customWidth="1"/>
    <col min="11" max="16384" width="9" style="1"/>
  </cols>
  <sheetData>
    <row r="1" spans="1:44" ht="18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 x14ac:dyDescent="0.25">
      <c r="A2" s="122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2" t="s">
        <v>78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6" t="s">
        <v>43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6" t="s">
        <v>81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6" t="s">
        <v>3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6" t="s">
        <v>41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6" t="s">
        <v>4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1"/>
      <c r="B10" s="124" t="s">
        <v>1</v>
      </c>
      <c r="C10" s="124" t="s">
        <v>33</v>
      </c>
      <c r="D10" s="124"/>
      <c r="E10" s="124" t="s">
        <v>34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89</v>
      </c>
      <c r="B16" s="80">
        <v>50000</v>
      </c>
      <c r="C16" s="120"/>
      <c r="D16" s="121"/>
      <c r="E16" s="121">
        <f t="shared" ref="E16:E17" si="1">B16+C16</f>
        <v>50000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80"/>
      <c r="C17" s="120">
        <v>9897</v>
      </c>
      <c r="D17" s="121"/>
      <c r="E17" s="121">
        <f t="shared" si="1"/>
        <v>9897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80"/>
      <c r="C18" s="120">
        <v>-1000</v>
      </c>
      <c r="D18" s="121"/>
      <c r="E18" s="121">
        <f t="shared" ref="E18" si="2">B18+C18</f>
        <v>-1000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85</v>
      </c>
      <c r="B19" s="83">
        <f>B15+B16+B17+B18</f>
        <v>50000</v>
      </c>
      <c r="C19" s="125">
        <f>C16+C17+C18</f>
        <v>8897</v>
      </c>
      <c r="D19" s="125"/>
      <c r="E19" s="123">
        <f t="shared" ref="E19" si="3">B19+C19</f>
        <v>58897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abSelected="1" topLeftCell="A25" workbookViewId="0">
      <selection activeCell="C31" sqref="C31"/>
    </sheetView>
  </sheetViews>
  <sheetFormatPr defaultColWidth="9.125" defaultRowHeight="15" x14ac:dyDescent="0.25"/>
  <cols>
    <col min="1" max="1" width="54.125" style="65" customWidth="1"/>
    <col min="2" max="2" width="4.125" style="81" customWidth="1"/>
    <col min="3" max="4" width="14.75" style="65" customWidth="1"/>
    <col min="5" max="16384" width="9.125" style="65"/>
  </cols>
  <sheetData>
    <row r="1" spans="1:4" ht="18" x14ac:dyDescent="0.25">
      <c r="A1" s="127" t="s">
        <v>58</v>
      </c>
      <c r="B1" s="127"/>
      <c r="C1" s="127"/>
      <c r="D1" s="127"/>
    </row>
    <row r="2" spans="1:4" ht="18" x14ac:dyDescent="0.25">
      <c r="A2" s="127" t="s">
        <v>59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43</v>
      </c>
      <c r="B4" s="118"/>
      <c r="C4" s="118"/>
      <c r="D4" s="118"/>
    </row>
    <row r="5" spans="1:4" s="67" customFormat="1" x14ac:dyDescent="0.3">
      <c r="A5" s="110" t="s">
        <v>40</v>
      </c>
      <c r="B5" s="110"/>
      <c r="C5" s="110"/>
      <c r="D5" s="110"/>
    </row>
    <row r="6" spans="1:4" s="67" customFormat="1" x14ac:dyDescent="0.3">
      <c r="A6" s="110" t="s">
        <v>3</v>
      </c>
      <c r="B6" s="110"/>
      <c r="C6" s="110"/>
      <c r="D6" s="110"/>
    </row>
    <row r="7" spans="1:4" ht="17.45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x14ac:dyDescent="0.25">
      <c r="A11" s="85"/>
      <c r="B11" s="85" t="s">
        <v>86</v>
      </c>
      <c r="C11" s="86" t="s">
        <v>50</v>
      </c>
      <c r="D11" s="86" t="s">
        <v>51</v>
      </c>
    </row>
    <row r="12" spans="1:4" x14ac:dyDescent="0.25">
      <c r="A12" s="87" t="s">
        <v>36</v>
      </c>
      <c r="B12" s="87"/>
      <c r="C12" s="88"/>
      <c r="D12" s="88"/>
    </row>
    <row r="13" spans="1:4" x14ac:dyDescent="0.25">
      <c r="A13" s="89" t="s">
        <v>60</v>
      </c>
      <c r="B13" s="89">
        <v>1</v>
      </c>
      <c r="C13" s="88">
        <v>5000</v>
      </c>
      <c r="D13" s="88"/>
    </row>
    <row r="14" spans="1:4" ht="30" x14ac:dyDescent="0.25">
      <c r="A14" s="90" t="s">
        <v>61</v>
      </c>
      <c r="B14" s="90">
        <v>2</v>
      </c>
      <c r="C14" s="88">
        <v>-42960</v>
      </c>
      <c r="D14" s="88"/>
    </row>
    <row r="15" spans="1:4" x14ac:dyDescent="0.25">
      <c r="A15" s="92" t="s">
        <v>62</v>
      </c>
      <c r="B15" s="92"/>
      <c r="C15" s="97">
        <f>C13+C14</f>
        <v>-37960</v>
      </c>
      <c r="D15" s="97">
        <f>D13+D14</f>
        <v>0</v>
      </c>
    </row>
    <row r="16" spans="1:4" s="76" customFormat="1" x14ac:dyDescent="0.25">
      <c r="A16" s="93" t="s">
        <v>87</v>
      </c>
      <c r="B16" s="93">
        <v>3</v>
      </c>
      <c r="C16" s="88">
        <v>-290</v>
      </c>
      <c r="D16" s="88"/>
    </row>
    <row r="17" spans="1:4" s="76" customFormat="1" x14ac:dyDescent="0.25">
      <c r="A17" s="92" t="s">
        <v>63</v>
      </c>
      <c r="B17" s="92"/>
      <c r="C17" s="100">
        <f>C15+C16</f>
        <v>-38250</v>
      </c>
      <c r="D17" s="100">
        <f>D15+D16</f>
        <v>0</v>
      </c>
    </row>
    <row r="18" spans="1:4" s="69" customFormat="1" x14ac:dyDescent="0.25">
      <c r="A18" s="87" t="s">
        <v>64</v>
      </c>
      <c r="B18" s="87"/>
      <c r="C18" s="94"/>
      <c r="D18" s="94"/>
    </row>
    <row r="19" spans="1:4" s="69" customFormat="1" ht="30" x14ac:dyDescent="0.25">
      <c r="A19" s="90" t="s">
        <v>65</v>
      </c>
      <c r="B19" s="90">
        <v>4</v>
      </c>
      <c r="C19" s="91">
        <v>-11000</v>
      </c>
      <c r="D19" s="91"/>
    </row>
    <row r="20" spans="1:4" s="76" customFormat="1" ht="30" x14ac:dyDescent="0.25">
      <c r="A20" s="90" t="s">
        <v>66</v>
      </c>
      <c r="B20" s="90">
        <v>5</v>
      </c>
      <c r="C20" s="91"/>
      <c r="D20" s="91"/>
    </row>
    <row r="21" spans="1:4" s="76" customFormat="1" x14ac:dyDescent="0.25">
      <c r="A21" s="90" t="s">
        <v>67</v>
      </c>
      <c r="B21" s="90">
        <v>6</v>
      </c>
      <c r="C21" s="91"/>
      <c r="D21" s="91"/>
    </row>
    <row r="22" spans="1:4" s="76" customFormat="1" x14ac:dyDescent="0.25">
      <c r="A22" s="90" t="s">
        <v>68</v>
      </c>
      <c r="B22" s="90">
        <v>7</v>
      </c>
      <c r="C22" s="91"/>
      <c r="D22" s="91"/>
    </row>
    <row r="23" spans="1:4" s="76" customFormat="1" ht="25.5" x14ac:dyDescent="0.25">
      <c r="A23" s="92" t="s">
        <v>69</v>
      </c>
      <c r="B23" s="92"/>
      <c r="C23" s="101">
        <f>C19</f>
        <v>-11000</v>
      </c>
      <c r="D23" s="101">
        <f>D19</f>
        <v>0</v>
      </c>
    </row>
    <row r="24" spans="1:4" s="76" customFormat="1" x14ac:dyDescent="0.25">
      <c r="A24" s="87" t="s">
        <v>70</v>
      </c>
      <c r="B24" s="87"/>
      <c r="C24" s="91"/>
      <c r="D24" s="91"/>
    </row>
    <row r="25" spans="1:4" s="76" customFormat="1" x14ac:dyDescent="0.25">
      <c r="A25" s="90" t="s">
        <v>71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73</v>
      </c>
      <c r="B27" s="89">
        <v>10</v>
      </c>
      <c r="C27" s="94"/>
      <c r="D27" s="94"/>
    </row>
    <row r="28" spans="1:4" s="76" customFormat="1" ht="15.6" customHeight="1" x14ac:dyDescent="0.25">
      <c r="A28" s="89" t="s">
        <v>74</v>
      </c>
      <c r="B28" s="89">
        <v>11</v>
      </c>
      <c r="C28" s="94"/>
      <c r="D28" s="94"/>
    </row>
    <row r="29" spans="1:4" s="76" customFormat="1" ht="15.6" customHeight="1" x14ac:dyDescent="0.25">
      <c r="A29" s="89" t="s">
        <v>75</v>
      </c>
      <c r="B29" s="89">
        <v>12</v>
      </c>
      <c r="C29" s="99">
        <v>-950</v>
      </c>
      <c r="D29" s="99"/>
    </row>
    <row r="30" spans="1:4" x14ac:dyDescent="0.25">
      <c r="A30" s="90" t="s">
        <v>76</v>
      </c>
      <c r="B30" s="90"/>
      <c r="C30" s="95">
        <f>SUM(C25:C29)</f>
        <v>109050</v>
      </c>
      <c r="D30" s="95">
        <f>SUM(D25:D29)</f>
        <v>0</v>
      </c>
    </row>
    <row r="31" spans="1:4" x14ac:dyDescent="0.25">
      <c r="A31" s="92" t="s">
        <v>77</v>
      </c>
      <c r="B31" s="92"/>
      <c r="C31" s="95">
        <f>C17+C23+C30</f>
        <v>59800</v>
      </c>
      <c r="D31" s="95">
        <f>D17+D23+D30</f>
        <v>0</v>
      </c>
    </row>
    <row r="32" spans="1:4" x14ac:dyDescent="0.25">
      <c r="A32" s="96" t="s">
        <v>37</v>
      </c>
      <c r="B32" s="96"/>
      <c r="C32" s="94">
        <v>0</v>
      </c>
      <c r="D32" s="94">
        <v>0</v>
      </c>
    </row>
    <row r="33" spans="1:4" x14ac:dyDescent="0.25">
      <c r="A33" s="96" t="s">
        <v>38</v>
      </c>
      <c r="B33" s="96"/>
      <c r="C33" s="95">
        <f>C32+C31</f>
        <v>59800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2023-07-10T12:17:03Z</dcterms:modified>
</cp:coreProperties>
</file>