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52511"/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15" i="10"/>
  <c r="C17" i="10" s="1"/>
  <c r="E18" i="5"/>
  <c r="E17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C31" i="10" l="1"/>
  <c r="C33" i="10" s="1"/>
  <c r="D31" i="10"/>
  <c r="D33" i="10" s="1"/>
  <c r="E15" i="5"/>
  <c r="F41" i="6"/>
  <c r="F22" i="6"/>
  <c r="C14" i="6" l="1"/>
  <c r="C33" i="6" l="1"/>
  <c r="C22" i="6"/>
  <c r="F23" i="4"/>
  <c r="C41" i="6" l="1"/>
</calcChain>
</file>

<file path=xl/sharedStrings.xml><?xml version="1.0" encoding="utf-8"?>
<sst xmlns="http://schemas.openxmlformats.org/spreadsheetml/2006/main" count="108" uniqueCount="91">
  <si>
    <t>საწარმო X</t>
  </si>
  <si>
    <t>საწესდებო კაპიტალი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</si>
  <si>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</si>
  <si>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</si>
  <si>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</si>
  <si>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</si>
  <si>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</si>
  <si>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</si>
  <si>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</si>
  <si>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</si>
  <si>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</si>
  <si>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</si>
  <si>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</si>
  <si>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</si>
  <si>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</si>
  <si>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</si>
  <si>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</si>
  <si>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</si>
  <si>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</si>
  <si>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</si>
  <si>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</si>
  <si>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</si>
  <si>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</si>
  <si>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</si>
  <si>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</si>
  <si>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</si>
  <si>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</si>
  <si>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</si>
  <si>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</si>
  <si>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</si>
  <si>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</si>
  <si>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</si>
  <si>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</si>
  <si>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</si>
  <si>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</si>
  <si>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</si>
  <si>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</si>
  <si>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</si>
  <si>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</si>
  <si>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</si>
  <si>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</si>
  <si>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</si>
  <si>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</si>
  <si>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</si>
  <si>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</si>
  <si>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</si>
  <si>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</si>
  <si>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</si>
  <si>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</si>
  <si>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</si>
  <si>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</si>
  <si>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</si>
  <si>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</si>
  <si>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</si>
  <si>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</si>
  <si>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</si>
  <si>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</si>
  <si>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</si>
  <si>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</si>
  <si>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</si>
  <si>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</si>
  <si>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</si>
  <si>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</si>
  <si>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</si>
  <si>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</si>
  <si>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</si>
  <si>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</si>
  <si>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</si>
  <si>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</si>
  <si>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</si>
  <si>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</si>
  <si>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</si>
  <si>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</si>
  <si>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</si>
  <si>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</si>
  <si>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</si>
  <si>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</si>
  <si>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</si>
  <si>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</si>
  <si>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</si>
  <si>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</si>
  <si>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</si>
  <si>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შპს "შორენა"</t>
  </si>
  <si>
    <t>საქმიანობის ტიპი: საოჯახო საქონლის რეალიზაცია</t>
  </si>
  <si>
    <t>რეგისტრაციის ადგილი: ქ. თელავში ვაჟა-ფშაველას 15</t>
  </si>
  <si>
    <t>მისამართი: ქ. თელავში ვაჟა-ფშაველას 15</t>
  </si>
  <si>
    <t>გაზომვის ერთეული: ლარი</t>
  </si>
  <si>
    <t>წარდგენის თარიღი: 31/12/2019</t>
  </si>
  <si>
    <t>მისამართი:ქ. თელავში ვაჟა-ფშაველას 15</t>
  </si>
  <si>
    <t>სუბიექტი:  შპს "შორენა"</t>
  </si>
  <si>
    <t>სავაჭრო და სხვა ვალდებულებები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</si>
</sst>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abSelected="1" topLeftCell="A10" workbookViewId="0">
      <selection activeCell="F24" sqref="F24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42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43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82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83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84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85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86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87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44</v>
      </c>
      <c r="G12" s="8"/>
      <c r="H12" s="34"/>
      <c r="I12" s="9" t="s">
        <v>45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2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3</v>
      </c>
      <c r="B15" s="108"/>
      <c r="C15" s="108"/>
      <c r="D15" s="11"/>
      <c r="E15" s="11"/>
      <c r="F15" s="12">
        <v>4200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4</v>
      </c>
      <c r="B16" s="109"/>
      <c r="C16" s="109"/>
      <c r="D16" s="13"/>
      <c r="E16" s="13"/>
      <c r="F16" s="40">
        <v>51800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75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76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5</v>
      </c>
      <c r="B19" s="108"/>
      <c r="C19" s="108"/>
      <c r="D19" s="13"/>
      <c r="E19" s="13"/>
      <c r="F19" s="15">
        <v>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6</v>
      </c>
      <c r="B20" s="110"/>
      <c r="C20" s="110"/>
      <c r="D20" s="13"/>
      <c r="E20" s="13"/>
      <c r="F20" s="16">
        <v>49997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36</v>
      </c>
      <c r="B22" s="108"/>
      <c r="C22" s="108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46</v>
      </c>
      <c r="B23" s="111"/>
      <c r="C23" s="111"/>
      <c r="D23" s="20"/>
      <c r="E23" s="20"/>
      <c r="F23" s="21">
        <f>F20-F22</f>
        <v>48497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7</v>
      </c>
      <c r="B24" s="113"/>
      <c r="C24" s="113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47</v>
      </c>
      <c r="B25" s="111"/>
      <c r="C25" s="111"/>
      <c r="D25" s="23"/>
      <c r="E25" s="23"/>
      <c r="F25" s="41">
        <v>47697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8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opLeftCell="A16" workbookViewId="0">
      <selection activeCell="C22" sqref="C22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51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48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82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83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85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86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87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9</v>
      </c>
      <c r="B10" s="114" t="s">
        <v>49</v>
      </c>
      <c r="C10" s="114"/>
      <c r="D10" s="46"/>
      <c r="E10" s="114" t="s">
        <v>50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10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11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12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13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14</v>
      </c>
      <c r="B17" s="62">
        <v>55800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77</v>
      </c>
      <c r="B18" s="62">
        <v>51000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15</v>
      </c>
      <c r="B19" s="62">
        <v>96620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16</v>
      </c>
      <c r="B20" s="63"/>
      <c r="C20" s="49">
        <f>B17+B19+B18</f>
        <v>203420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17</v>
      </c>
      <c r="B22" s="52"/>
      <c r="C22" s="64">
        <f>C20+C14</f>
        <v>214237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18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19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20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21</v>
      </c>
      <c r="B28" s="61">
        <v>46697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22</v>
      </c>
      <c r="B29" s="54"/>
      <c r="C29" s="56">
        <v>96697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23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24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25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26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38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90</v>
      </c>
      <c r="B37" s="62">
        <v>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27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39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28</v>
      </c>
      <c r="C40" s="71">
        <f>B36+B38+B39+B37</f>
        <v>2720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29</v>
      </c>
      <c r="B41" s="59"/>
      <c r="C41" s="64">
        <f>C29+C33+C40</f>
        <v>159417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8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13" workbookViewId="0">
      <selection activeCell="L18" sqref="L18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72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89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83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88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86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87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30</v>
      </c>
      <c r="D10" s="122"/>
      <c r="E10" s="122" t="s">
        <v>31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73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32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74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78</v>
      </c>
      <c r="B16" s="80">
        <v>50000</v>
      </c>
      <c r="C16" s="120"/>
      <c r="D16" s="119"/>
      <c r="E16" s="119"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32</v>
      </c>
      <c r="B17" s="80"/>
      <c r="C17" s="120">
        <v>47697</v>
      </c>
      <c r="D17" s="119"/>
      <c r="E17" s="119">
        <f t="shared" ref="E16:E17" si="1">B17+C17</f>
        <v>47697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40</v>
      </c>
      <c r="B18" s="80"/>
      <c r="C18" s="120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79</v>
      </c>
      <c r="B19" s="83">
        <f>B15+B16+B17+B18</f>
        <v>50000</v>
      </c>
      <c r="C19" s="123">
        <f>C16+C17+C18</f>
        <v>46697</v>
      </c>
      <c r="D19" s="123"/>
      <c r="E19" s="124">
        <v>96697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19" workbookViewId="0">
      <selection activeCell="C33" sqref="C33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52</v>
      </c>
      <c r="B1" s="127"/>
      <c r="C1" s="127"/>
      <c r="D1" s="127"/>
    </row>
    <row r="2" spans="1:4" ht="18" x14ac:dyDescent="0.25">
      <c r="A2" s="127" t="s">
        <v>53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82</v>
      </c>
      <c r="B4" s="118"/>
      <c r="C4" s="118"/>
      <c r="D4" s="118"/>
    </row>
    <row r="5" spans="1:4" s="67" customFormat="1" x14ac:dyDescent="0.3">
      <c r="A5" s="107" t="s">
        <v>83</v>
      </c>
      <c r="B5" s="107"/>
      <c r="C5" s="107"/>
      <c r="D5" s="107"/>
    </row>
    <row r="6" spans="1:4" s="67" customFormat="1" x14ac:dyDescent="0.3">
      <c r="A6" s="107" t="s">
        <v>85</v>
      </c>
      <c r="B6" s="107"/>
      <c r="C6" s="107"/>
      <c r="D6" s="107"/>
    </row>
    <row r="7" spans="1:4" ht="17.45" customHeight="1" x14ac:dyDescent="0.3">
      <c r="A7" s="73" t="s">
        <v>86</v>
      </c>
      <c r="B7" s="79"/>
      <c r="C7" s="73"/>
      <c r="D7" s="73"/>
    </row>
    <row r="8" spans="1:4" ht="15.75" customHeight="1" x14ac:dyDescent="0.3">
      <c r="A8" s="73" t="s">
        <v>87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80</v>
      </c>
      <c r="C11" s="86" t="s">
        <v>44</v>
      </c>
      <c r="D11" s="86" t="s">
        <v>45</v>
      </c>
    </row>
    <row r="12" spans="1:4" x14ac:dyDescent="0.25">
      <c r="A12" s="87" t="s">
        <v>33</v>
      </c>
      <c r="B12" s="87"/>
      <c r="C12" s="88"/>
      <c r="D12" s="88"/>
    </row>
    <row r="13" spans="1:4" x14ac:dyDescent="0.25">
      <c r="A13" s="89" t="s">
        <v>54</v>
      </c>
      <c r="B13" s="89">
        <v>1</v>
      </c>
      <c r="C13" s="88">
        <v>5000</v>
      </c>
      <c r="D13" s="88"/>
    </row>
    <row r="14" spans="1:4" ht="30" x14ac:dyDescent="0.25">
      <c r="A14" s="90" t="s">
        <v>55</v>
      </c>
      <c r="B14" s="90">
        <v>2</v>
      </c>
      <c r="C14" s="88">
        <v>42960</v>
      </c>
      <c r="D14" s="88"/>
    </row>
    <row r="15" spans="1:4" ht="25.5" x14ac:dyDescent="0.25">
      <c r="A15" s="92" t="s">
        <v>56</v>
      </c>
      <c r="B15" s="92"/>
      <c r="C15" s="97">
        <f>C13+C14</f>
        <v>47960</v>
      </c>
      <c r="D15" s="97">
        <f>D13+D14</f>
        <v>0</v>
      </c>
    </row>
    <row r="16" spans="1:4" s="76" customFormat="1" x14ac:dyDescent="0.25">
      <c r="A16" s="93" t="s">
        <v>81</v>
      </c>
      <c r="B16" s="93">
        <v>3</v>
      </c>
      <c r="C16" s="88">
        <v>-290</v>
      </c>
      <c r="D16" s="88"/>
    </row>
    <row r="17" spans="1:4" s="76" customFormat="1" x14ac:dyDescent="0.25">
      <c r="A17" s="92" t="s">
        <v>57</v>
      </c>
      <c r="B17" s="92"/>
      <c r="C17" s="100">
        <f>C15+C16</f>
        <v>47670</v>
      </c>
      <c r="D17" s="100">
        <f>D15+D16</f>
        <v>0</v>
      </c>
    </row>
    <row r="18" spans="1:4" s="69" customFormat="1" x14ac:dyDescent="0.25">
      <c r="A18" s="87" t="s">
        <v>58</v>
      </c>
      <c r="B18" s="87"/>
      <c r="C18" s="100"/>
      <c r="D18" s="94"/>
    </row>
    <row r="19" spans="1:4" s="69" customFormat="1" ht="30" x14ac:dyDescent="0.25">
      <c r="A19" s="90" t="s">
        <v>59</v>
      </c>
      <c r="B19" s="90">
        <v>4</v>
      </c>
      <c r="C19" s="100">
        <v>-11000</v>
      </c>
      <c r="D19" s="91"/>
    </row>
    <row r="20" spans="1:4" s="76" customFormat="1" ht="30" x14ac:dyDescent="0.25">
      <c r="A20" s="90" t="s">
        <v>60</v>
      </c>
      <c r="B20" s="90">
        <v>5</v>
      </c>
      <c r="C20" s="91"/>
      <c r="D20" s="91"/>
    </row>
    <row r="21" spans="1:4" s="76" customFormat="1" x14ac:dyDescent="0.25">
      <c r="A21" s="90" t="s">
        <v>61</v>
      </c>
      <c r="B21" s="90">
        <v>6</v>
      </c>
      <c r="C21" s="91"/>
      <c r="D21" s="91"/>
    </row>
    <row r="22" spans="1:4" s="76" customFormat="1" x14ac:dyDescent="0.25">
      <c r="A22" s="90" t="s">
        <v>62</v>
      </c>
      <c r="B22" s="90">
        <v>7</v>
      </c>
      <c r="C22" s="91"/>
      <c r="D22" s="91"/>
    </row>
    <row r="23" spans="1:4" s="76" customFormat="1" ht="25.5" x14ac:dyDescent="0.25">
      <c r="A23" s="92" t="s">
        <v>63</v>
      </c>
      <c r="B23" s="92"/>
      <c r="C23" s="101">
        <v>-11000</v>
      </c>
      <c r="D23" s="101">
        <f>D19</f>
        <v>0</v>
      </c>
    </row>
    <row r="24" spans="1:4" s="76" customFormat="1" x14ac:dyDescent="0.25">
      <c r="A24" s="87" t="s">
        <v>64</v>
      </c>
      <c r="B24" s="87"/>
      <c r="C24" s="91"/>
      <c r="D24" s="91"/>
    </row>
    <row r="25" spans="1:4" s="76" customFormat="1" x14ac:dyDescent="0.25">
      <c r="A25" s="90" t="s">
        <v>65</v>
      </c>
      <c r="B25" s="90">
        <v>8</v>
      </c>
      <c r="C25" s="91"/>
      <c r="D25" s="91"/>
    </row>
    <row r="26" spans="1:4" s="69" customFormat="1" x14ac:dyDescent="0.25">
      <c r="A26" s="90" t="s">
        <v>66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67</v>
      </c>
      <c r="B27" s="89">
        <v>10</v>
      </c>
      <c r="C27" s="94"/>
      <c r="D27" s="94"/>
    </row>
    <row r="28" spans="1:4" s="76" customFormat="1" ht="15.6" customHeight="1" x14ac:dyDescent="0.25">
      <c r="A28" s="89" t="s">
        <v>68</v>
      </c>
      <c r="B28" s="89">
        <v>11</v>
      </c>
      <c r="C28" s="94"/>
      <c r="D28" s="94"/>
    </row>
    <row r="29" spans="1:4" s="76" customFormat="1" ht="15.6" customHeight="1" x14ac:dyDescent="0.25">
      <c r="A29" s="89" t="s">
        <v>69</v>
      </c>
      <c r="B29" s="89">
        <v>12</v>
      </c>
      <c r="C29" s="99">
        <v>-50</v>
      </c>
      <c r="D29" s="99"/>
    </row>
    <row r="30" spans="1:4" x14ac:dyDescent="0.25">
      <c r="A30" s="90" t="s">
        <v>70</v>
      </c>
      <c r="B30" s="90"/>
      <c r="C30" s="95">
        <f>SUM(C25:C29)</f>
        <v>59950</v>
      </c>
      <c r="D30" s="95">
        <f>SUM(D25:D29)</f>
        <v>0</v>
      </c>
    </row>
    <row r="31" spans="1:4" ht="25.5" x14ac:dyDescent="0.25">
      <c r="A31" s="92" t="s">
        <v>71</v>
      </c>
      <c r="B31" s="92"/>
      <c r="C31" s="95">
        <f>C17+C23+C30</f>
        <v>96620</v>
      </c>
      <c r="D31" s="95">
        <f>D17+D23+D30</f>
        <v>0</v>
      </c>
    </row>
    <row r="32" spans="1:4" x14ac:dyDescent="0.25">
      <c r="A32" s="96" t="s">
        <v>34</v>
      </c>
      <c r="B32" s="96"/>
      <c r="C32" s="94">
        <v>0</v>
      </c>
      <c r="D32" s="94">
        <v>0</v>
      </c>
    </row>
    <row r="33" spans="1:4" x14ac:dyDescent="0.25">
      <c r="A33" s="96" t="s">
        <v>35</v>
      </c>
      <c r="B33" s="96"/>
      <c r="C33" s="95">
        <f>C32+C31</f>
        <v>96620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2021-05-01T14:56:03Z</dcterms:modified>
</cp:coreProperties>
</file>