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F5B05D-B224-4327-90C7-2548C0A0BC15}" xr6:coauthVersionLast="47" xr6:coauthVersionMax="47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" i="15" l="1"/>
  <c r="E26" i="15"/>
  <c r="S26" i="15"/>
  <c r="Q25" i="15"/>
  <c r="S36" i="15"/>
  <c r="S35" i="15"/>
  <c r="S25" i="15"/>
  <c r="L26" i="15"/>
  <c r="L36" i="15"/>
  <c r="L35" i="15"/>
  <c r="E35" i="15"/>
  <c r="C35" i="15"/>
  <c r="J26" i="15" l="1"/>
  <c r="C26" i="15"/>
  <c r="L18" i="15"/>
  <c r="E18" i="15"/>
  <c r="C8" i="15"/>
  <c r="C9" i="15" s="1"/>
  <c r="J9" i="15"/>
  <c r="J8" i="15"/>
  <c r="Q8" i="15"/>
  <c r="Q9" i="15"/>
  <c r="L8" i="15"/>
  <c r="L17" i="15"/>
  <c r="E24" i="13"/>
  <c r="Q35" i="15"/>
  <c r="J35" i="15"/>
  <c r="S17" i="15"/>
  <c r="J17" i="15"/>
  <c r="E17" i="15"/>
  <c r="C17" i="15"/>
  <c r="S8" i="15"/>
  <c r="E10" i="6"/>
  <c r="C8" i="12"/>
  <c r="C10" i="12"/>
  <c r="E13" i="6"/>
  <c r="E14" i="6" s="1"/>
  <c r="C14" i="6"/>
  <c r="E18" i="3"/>
  <c r="D18" i="3"/>
  <c r="F34" i="1"/>
  <c r="E34" i="1"/>
  <c r="C11" i="12"/>
  <c r="C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<sst xmlns="http://schemas.openxmlformats.org/spreadsheetml/2006/main" count="225" uniqueCount="136">
  <si>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</si>
  <si>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</si>
  <si>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</si>
  <si>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</si>
  <si>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</si>
  <si>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</si>
  <si>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</si>
  <si>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</si>
  <si>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</si>
  <si>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</si>
  <si>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</si>
  <si>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</si>
  <si>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</si>
  <si>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</si>
  <si>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</si>
  <si>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</si>
  <si>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</si>
  <si>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</si>
  <si>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</si>
  <si>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</si>
  <si>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</si>
  <si>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</si>
  <si>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</si>
  <si>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</si>
  <si>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</si>
  <si>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</si>
  <si>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</si>
  <si>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</si>
  <si>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</si>
  <si>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</si>
  <si>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</si>
  <si>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</si>
  <si>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</si>
  <si>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</si>
  <si>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</si>
  <si>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</si>
  <si>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</si>
  <si>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</si>
  <si>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</si>
  <si>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</si>
  <si>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</si>
  <si>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</si>
  <si>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</si>
  <si>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</si>
  <si>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</si>
  <si>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</si>
  <si>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</si>
  <si>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</si>
  <si>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</si>
  <si>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</si>
  <si>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</si>
  <si>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</si>
  <si>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</si>
  <si>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</si>
  <si>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</si>
  <si>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</si>
  <si>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</si>
  <si>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</si>
  <si>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</si>
  <si>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</si>
  <si>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</si>
  <si>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</si>
  <si>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</si>
  <si>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</si>
  <si>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</si>
  <si>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</si>
  <si>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</si>
  <si>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</si>
  <si>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</si>
  <si>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</si>
  <si>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</si>
  <si>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</si>
  <si>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</si>
  <si>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</si>
  <si>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</si>
  <si>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</si>
  <si>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</si>
  <si>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</si>
  <si>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</si>
  <si>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</si>
  <si>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</si>
  <si>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</si>
  <si>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</si>
  <si>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</si>
  <si>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</si>
  <si>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</si>
  <si>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</si>
  <si>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</si>
  <si>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</si>
  <si>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03.12.2012</t>
  </si>
  <si>
    <t>საქონლის შეძენა უნაღდო ანგარიშსწორებით</t>
  </si>
  <si>
    <t>დ1610</t>
  </si>
  <si>
    <t>კ1210</t>
  </si>
  <si>
    <t>07.12.2012</t>
  </si>
  <si>
    <t>საქონლის რეალიზაცია ნაღდი ანგარიშსწორებით</t>
  </si>
  <si>
    <t>დ1110</t>
  </si>
  <si>
    <t>კ6110</t>
  </si>
  <si>
    <t>დ7200</t>
  </si>
  <si>
    <t>კ1610</t>
  </si>
  <si>
    <t>31.12.2012</t>
  </si>
  <si>
    <t>ხელფასის დარიცხვა</t>
  </si>
  <si>
    <t>კ3130</t>
  </si>
  <si>
    <t>დ7410</t>
  </si>
  <si>
    <t>1)</t>
  </si>
  <si>
    <t>2)</t>
  </si>
  <si>
    <t>3)</t>
  </si>
  <si>
    <t>4)</t>
  </si>
  <si>
    <t>______________31 დეკემბრის_________2012 წ</t>
  </si>
  <si>
    <t>ფული ბანკში</t>
  </si>
  <si>
    <t>საქონელი</t>
  </si>
  <si>
    <t>გადასახდელი ხელფასი</t>
  </si>
  <si>
    <t>საწესდებო კაპიტალი</t>
  </si>
  <si>
    <t>შ.რ</t>
  </si>
  <si>
    <t>რ.ს.თ</t>
  </si>
  <si>
    <t>შრომის ანაზღაურება</t>
  </si>
  <si>
    <t xml:space="preserve">ფული სალაროში </t>
  </si>
  <si>
    <t>გადასახდელიმოგების გადასახადი</t>
  </si>
  <si>
    <t>გაუნაწილებელი მოგება</t>
  </si>
  <si>
    <t>31.12.22012</t>
  </si>
  <si>
    <t>დროებითი ანგარიშების დახურვა</t>
  </si>
  <si>
    <t>დ6110</t>
  </si>
  <si>
    <t>კ5330</t>
  </si>
  <si>
    <t>დ5330</t>
  </si>
  <si>
    <t>კ7200</t>
  </si>
  <si>
    <t>კ7410</t>
  </si>
  <si>
    <t>დ9210</t>
  </si>
  <si>
    <t>კ3310</t>
  </si>
  <si>
    <t>დ 5330</t>
  </si>
  <si>
    <t>კ9210</t>
  </si>
  <si>
    <t>საანგარიშგებო პერიოდის მოგება-ზარალის ანგ.დახურვა</t>
  </si>
  <si>
    <t>კ5310</t>
  </si>
  <si>
    <t>მოგების გადასახადის  აღიარება</t>
  </si>
  <si>
    <t>6)</t>
  </si>
  <si>
    <t>7)</t>
  </si>
  <si>
    <t>8)</t>
  </si>
  <si>
    <t>მოგების გადასახადის ანგ. დახურვა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</si>
</sst>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3" fontId="14" fillId="0" borderId="14" xfId="0" applyNumberFormat="1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0" customWidth="1"/>
    <col min="2" max="16384" width="9" style="80"/>
  </cols>
  <sheetData>
    <row r="1" spans="1:1" ht="43.15" customHeight="1" x14ac:dyDescent="0.25">
      <c r="A1" s="82" t="s">
        <v>88</v>
      </c>
    </row>
    <row r="2" spans="1:1" ht="43.15" customHeight="1" x14ac:dyDescent="0.25">
      <c r="A2" s="82" t="s">
        <v>72</v>
      </c>
    </row>
    <row r="3" spans="1:1" ht="43.15" customHeight="1" x14ac:dyDescent="0.25">
      <c r="A3" s="83" t="s">
        <v>73</v>
      </c>
    </row>
    <row r="4" spans="1:1" ht="43.15" customHeight="1" x14ac:dyDescent="0.25">
      <c r="A4" s="83" t="s">
        <v>74</v>
      </c>
    </row>
    <row r="5" spans="1:1" ht="43.15" customHeight="1" x14ac:dyDescent="0.25">
      <c r="A5" s="83" t="s">
        <v>75</v>
      </c>
    </row>
    <row r="6" spans="1:1" ht="43.15" customHeight="1" x14ac:dyDescent="0.25">
      <c r="A6" s="83" t="s">
        <v>76</v>
      </c>
    </row>
    <row r="7" spans="1:1" ht="43.15" customHeight="1" x14ac:dyDescent="0.25">
      <c r="A7" s="83" t="s">
        <v>77</v>
      </c>
    </row>
    <row r="8" spans="1:1" ht="43.15" customHeight="1" x14ac:dyDescent="0.25">
      <c r="A8" s="82" t="s">
        <v>78</v>
      </c>
    </row>
    <row r="9" spans="1:1" ht="43.15" customHeight="1" x14ac:dyDescent="0.25">
      <c r="A9" s="83" t="s">
        <v>79</v>
      </c>
    </row>
    <row r="10" spans="1:1" ht="43.15" customHeight="1" x14ac:dyDescent="0.25">
      <c r="A10" s="83" t="s">
        <v>80</v>
      </c>
    </row>
    <row r="11" spans="1:1" ht="43.15" customHeight="1" x14ac:dyDescent="0.25">
      <c r="A11" s="83" t="s">
        <v>81</v>
      </c>
    </row>
    <row r="12" spans="1:1" ht="43.15" customHeight="1" x14ac:dyDescent="0.25">
      <c r="A12" s="83" t="s">
        <v>82</v>
      </c>
    </row>
    <row r="13" spans="1:1" ht="43.15" customHeight="1" x14ac:dyDescent="0.25">
      <c r="A13" s="83" t="s">
        <v>83</v>
      </c>
    </row>
    <row r="14" spans="1:1" ht="43.15" customHeight="1" x14ac:dyDescent="0.25">
      <c r="A14" s="83" t="s">
        <v>84</v>
      </c>
    </row>
    <row r="15" spans="1:1" ht="43.15" customHeight="1" x14ac:dyDescent="0.25">
      <c r="A15" s="83" t="s">
        <v>85</v>
      </c>
    </row>
    <row r="16" spans="1:1" ht="43.15" customHeight="1" x14ac:dyDescent="0.25">
      <c r="A16" s="83" t="s">
        <v>86</v>
      </c>
    </row>
    <row r="17" spans="1:1" ht="37.15" customHeight="1" x14ac:dyDescent="0.25">
      <c r="A17" s="84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opLeftCell="A31" zoomScaleNormal="100" workbookViewId="0">
      <selection activeCell="I32" sqref="I32"/>
    </sheetView>
  </sheetViews>
  <sheetFormatPr defaultColWidth="9" defaultRowHeight="15" x14ac:dyDescent="0.25"/>
  <cols>
    <col min="1" max="1" width="15.42578125" style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57</v>
      </c>
      <c r="E3" s="41" t="s">
        <v>64</v>
      </c>
      <c r="F3" s="41" t="s">
        <v>65</v>
      </c>
    </row>
    <row r="4" spans="1:13" ht="20.100000000000001" customHeight="1" x14ac:dyDescent="0.25">
      <c r="A4" s="86">
        <v>41244</v>
      </c>
      <c r="B4" s="90">
        <v>1</v>
      </c>
      <c r="C4" s="90" t="s">
        <v>34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35</v>
      </c>
      <c r="E5" s="3">
        <v>5000</v>
      </c>
      <c r="F5" s="3"/>
      <c r="H5" s="89" t="s">
        <v>71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36</v>
      </c>
      <c r="E6" s="3"/>
      <c r="F6" s="3">
        <v>5000</v>
      </c>
    </row>
    <row r="7" spans="1:13" ht="20.100000000000001" customHeight="1" x14ac:dyDescent="0.25">
      <c r="A7" s="86" t="s">
        <v>89</v>
      </c>
      <c r="B7" s="90">
        <v>2</v>
      </c>
      <c r="C7" s="90" t="s">
        <v>90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3" t="s">
        <v>91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92</v>
      </c>
      <c r="E9" s="3"/>
      <c r="F9" s="3">
        <v>3000</v>
      </c>
    </row>
    <row r="10" spans="1:13" ht="20.100000000000001" customHeight="1" x14ac:dyDescent="0.25">
      <c r="A10" s="86" t="s">
        <v>93</v>
      </c>
      <c r="B10" s="90">
        <v>3</v>
      </c>
      <c r="C10" s="90" t="s">
        <v>94</v>
      </c>
      <c r="D10" s="40"/>
      <c r="E10" s="3"/>
      <c r="F10" s="3"/>
    </row>
    <row r="11" spans="1:13" ht="20.100000000000001" customHeight="1" x14ac:dyDescent="0.25">
      <c r="A11" s="87"/>
      <c r="B11" s="91"/>
      <c r="C11" s="91"/>
      <c r="D11" s="3" t="s">
        <v>95</v>
      </c>
      <c r="E11" s="3">
        <v>1300</v>
      </c>
      <c r="F11" s="3"/>
    </row>
    <row r="12" spans="1:13" ht="20.100000000000001" customHeight="1" x14ac:dyDescent="0.25">
      <c r="A12" s="87"/>
      <c r="B12" s="91"/>
      <c r="C12" s="91"/>
      <c r="D12" s="3" t="s">
        <v>96</v>
      </c>
      <c r="E12" s="3"/>
      <c r="F12" s="3">
        <v>1300</v>
      </c>
    </row>
    <row r="13" spans="1:13" ht="20.100000000000001" customHeight="1" x14ac:dyDescent="0.25">
      <c r="A13" s="87"/>
      <c r="B13" s="91"/>
      <c r="C13" s="91"/>
      <c r="D13" s="3" t="s">
        <v>97</v>
      </c>
      <c r="E13" s="3">
        <v>1000</v>
      </c>
      <c r="F13" s="3"/>
    </row>
    <row r="14" spans="1:13" ht="20.100000000000001" customHeight="1" x14ac:dyDescent="0.25">
      <c r="A14" s="88"/>
      <c r="B14" s="92"/>
      <c r="C14" s="92"/>
      <c r="D14" s="3" t="s">
        <v>98</v>
      </c>
      <c r="E14" s="3"/>
      <c r="F14" s="3">
        <v>1000</v>
      </c>
    </row>
    <row r="15" spans="1:13" ht="20.100000000000001" customHeight="1" x14ac:dyDescent="0.25">
      <c r="A15" s="86" t="s">
        <v>99</v>
      </c>
      <c r="B15" s="90">
        <v>4</v>
      </c>
      <c r="C15" s="90" t="s">
        <v>100</v>
      </c>
      <c r="D15" s="40"/>
      <c r="E15" s="3"/>
      <c r="F15" s="3"/>
    </row>
    <row r="16" spans="1:13" ht="20.100000000000001" customHeight="1" x14ac:dyDescent="0.25">
      <c r="A16" s="87"/>
      <c r="B16" s="91"/>
      <c r="C16" s="91"/>
      <c r="D16" s="3" t="s">
        <v>102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101</v>
      </c>
      <c r="E17" s="3"/>
      <c r="F17" s="3">
        <v>200</v>
      </c>
    </row>
    <row r="18" spans="1:6" ht="20.100000000000001" customHeight="1" x14ac:dyDescent="0.25">
      <c r="A18" s="86" t="s">
        <v>118</v>
      </c>
      <c r="B18" s="90">
        <v>5</v>
      </c>
      <c r="C18" s="90" t="s">
        <v>119</v>
      </c>
      <c r="D18" s="40" t="s">
        <v>120</v>
      </c>
      <c r="E18" s="3">
        <v>1300</v>
      </c>
      <c r="F18" s="3"/>
    </row>
    <row r="19" spans="1:6" ht="20.100000000000001" customHeight="1" x14ac:dyDescent="0.25">
      <c r="A19" s="87"/>
      <c r="B19" s="91"/>
      <c r="C19" s="91"/>
      <c r="D19" s="3" t="s">
        <v>121</v>
      </c>
      <c r="E19" s="3"/>
      <c r="F19" s="3">
        <v>1300</v>
      </c>
    </row>
    <row r="20" spans="1:6" ht="20.100000000000001" customHeight="1" x14ac:dyDescent="0.25">
      <c r="A20" s="87"/>
      <c r="B20" s="91"/>
      <c r="C20" s="91"/>
      <c r="D20" s="3" t="s">
        <v>122</v>
      </c>
      <c r="E20" s="3">
        <v>1000</v>
      </c>
      <c r="F20" s="3"/>
    </row>
    <row r="21" spans="1:6" ht="20.100000000000001" customHeight="1" x14ac:dyDescent="0.25">
      <c r="A21" s="87"/>
      <c r="B21" s="91"/>
      <c r="C21" s="91"/>
      <c r="D21" s="3" t="s">
        <v>123</v>
      </c>
      <c r="E21" s="3"/>
      <c r="F21" s="3">
        <v>1000</v>
      </c>
    </row>
    <row r="22" spans="1:6" ht="20.100000000000001" customHeight="1" x14ac:dyDescent="0.25">
      <c r="A22" s="87"/>
      <c r="B22" s="91"/>
      <c r="C22" s="91"/>
      <c r="D22" s="3" t="s">
        <v>122</v>
      </c>
      <c r="E22" s="3">
        <v>200</v>
      </c>
      <c r="F22" s="3"/>
    </row>
    <row r="23" spans="1:6" ht="20.100000000000001" customHeight="1" x14ac:dyDescent="0.25">
      <c r="A23" s="88"/>
      <c r="B23" s="92"/>
      <c r="C23" s="92"/>
      <c r="D23" s="3" t="s">
        <v>124</v>
      </c>
      <c r="E23" s="3"/>
      <c r="F23" s="3">
        <v>200</v>
      </c>
    </row>
    <row r="24" spans="1:6" ht="20.100000000000001" customHeight="1" x14ac:dyDescent="0.25">
      <c r="A24" s="86"/>
      <c r="B24" s="90">
        <v>6</v>
      </c>
      <c r="C24" s="90" t="s">
        <v>131</v>
      </c>
      <c r="D24" s="40" t="s">
        <v>125</v>
      </c>
      <c r="E24" s="3">
        <v>15</v>
      </c>
      <c r="F24" s="3"/>
    </row>
    <row r="25" spans="1:6" ht="20.100000000000001" customHeight="1" x14ac:dyDescent="0.25">
      <c r="A25" s="87"/>
      <c r="B25" s="91"/>
      <c r="C25" s="91"/>
      <c r="D25" s="3" t="s">
        <v>126</v>
      </c>
      <c r="E25" s="3"/>
      <c r="F25" s="3">
        <v>15</v>
      </c>
    </row>
    <row r="26" spans="1:6" ht="20.100000000000001" customHeight="1" x14ac:dyDescent="0.25">
      <c r="A26" s="88"/>
      <c r="B26" s="92"/>
      <c r="C26" s="92"/>
      <c r="D26" s="3"/>
      <c r="E26" s="3"/>
      <c r="F26" s="3"/>
    </row>
    <row r="27" spans="1:6" ht="30" customHeight="1" x14ac:dyDescent="0.25">
      <c r="A27" s="86"/>
      <c r="B27" s="90">
        <v>7</v>
      </c>
      <c r="C27" s="90" t="s">
        <v>135</v>
      </c>
      <c r="D27" s="40" t="s">
        <v>127</v>
      </c>
      <c r="E27" s="3">
        <v>15</v>
      </c>
      <c r="F27" s="3"/>
    </row>
    <row r="28" spans="1:6" ht="20.100000000000001" customHeight="1" x14ac:dyDescent="0.25">
      <c r="A28" s="87"/>
      <c r="B28" s="91"/>
      <c r="C28" s="91"/>
      <c r="D28" s="3" t="s">
        <v>128</v>
      </c>
      <c r="E28" s="3"/>
      <c r="F28" s="3">
        <v>15</v>
      </c>
    </row>
    <row r="29" spans="1:6" ht="20.100000000000001" customHeight="1" x14ac:dyDescent="0.25">
      <c r="A29" s="88"/>
      <c r="B29" s="92"/>
      <c r="C29" s="92"/>
      <c r="D29" s="3"/>
      <c r="E29" s="3"/>
      <c r="F29" s="3"/>
    </row>
    <row r="30" spans="1:6" ht="30" customHeight="1" x14ac:dyDescent="0.25">
      <c r="A30" s="86"/>
      <c r="B30" s="90">
        <v>8</v>
      </c>
      <c r="C30" s="90" t="s">
        <v>129</v>
      </c>
      <c r="D30" s="40" t="s">
        <v>122</v>
      </c>
      <c r="E30" s="3">
        <v>85</v>
      </c>
      <c r="F30" s="3"/>
    </row>
    <row r="31" spans="1:6" ht="20.100000000000001" customHeight="1" x14ac:dyDescent="0.25">
      <c r="A31" s="87"/>
      <c r="B31" s="91"/>
      <c r="C31" s="91"/>
      <c r="D31" s="3" t="s">
        <v>130</v>
      </c>
      <c r="E31" s="3"/>
      <c r="F31" s="3">
        <v>85</v>
      </c>
    </row>
    <row r="32" spans="1:6" ht="20.100000000000001" customHeight="1" x14ac:dyDescent="0.25">
      <c r="A32" s="88"/>
      <c r="B32" s="92"/>
      <c r="C32" s="92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workbookViewId="0">
      <selection activeCell="AA26" sqref="AA26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15.5703125" style="53" customWidth="1"/>
    <col min="4" max="4" width="3" style="53" customWidth="1"/>
    <col min="5" max="5" width="8.85546875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10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19" style="53" customWidth="1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58</v>
      </c>
      <c r="G2" s="52"/>
      <c r="H2" s="54" t="s">
        <v>5</v>
      </c>
      <c r="I2" s="54"/>
      <c r="J2" s="94">
        <v>1210</v>
      </c>
      <c r="K2" s="94"/>
      <c r="L2" s="94"/>
      <c r="M2" s="55" t="s">
        <v>58</v>
      </c>
      <c r="N2" s="55"/>
      <c r="O2" s="54" t="s">
        <v>5</v>
      </c>
      <c r="P2" s="54"/>
      <c r="Q2" s="94">
        <v>1610</v>
      </c>
      <c r="R2" s="94"/>
      <c r="S2" s="94"/>
      <c r="T2" s="55" t="s">
        <v>58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59</v>
      </c>
      <c r="C3" s="57">
        <v>0</v>
      </c>
      <c r="D3" s="95"/>
      <c r="E3" s="96"/>
      <c r="F3" s="56"/>
      <c r="G3" s="52"/>
      <c r="H3" s="56"/>
      <c r="I3" s="56" t="s">
        <v>59</v>
      </c>
      <c r="J3" s="57">
        <v>0</v>
      </c>
      <c r="K3" s="95"/>
      <c r="L3" s="96"/>
      <c r="M3" s="56"/>
      <c r="N3" s="56"/>
      <c r="O3" s="56"/>
      <c r="P3" s="56" t="s">
        <v>59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/>
      <c r="D4" s="59"/>
      <c r="E4" s="58"/>
      <c r="F4" s="56"/>
      <c r="G4" s="52"/>
      <c r="H4" s="56"/>
      <c r="I4" s="56"/>
      <c r="J4" s="58"/>
      <c r="K4" s="59" t="s">
        <v>104</v>
      </c>
      <c r="L4" s="58">
        <v>3000</v>
      </c>
      <c r="M4" s="56"/>
      <c r="N4" s="56"/>
      <c r="O4" s="56"/>
      <c r="P4" s="56"/>
      <c r="Q4" s="58"/>
      <c r="R4" s="59" t="s">
        <v>105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 t="s">
        <v>103</v>
      </c>
      <c r="C5" s="60">
        <v>1300</v>
      </c>
      <c r="D5" s="58"/>
      <c r="E5" s="61"/>
      <c r="F5"/>
      <c r="G5" s="52"/>
      <c r="H5" s="56"/>
      <c r="I5" s="56" t="s">
        <v>103</v>
      </c>
      <c r="J5" s="60">
        <v>5000</v>
      </c>
      <c r="K5" s="58"/>
      <c r="L5" s="61"/>
      <c r="M5"/>
      <c r="N5"/>
      <c r="O5" s="56"/>
      <c r="P5" s="56" t="s">
        <v>104</v>
      </c>
      <c r="Q5" s="60">
        <v>3000</v>
      </c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f>SUM(C5:C7)</f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f>SUM(J5:J7)</f>
        <v>5000</v>
      </c>
      <c r="K8" s="66" t="s">
        <v>61</v>
      </c>
      <c r="L8" s="67">
        <f>SUM(L4:L7)</f>
        <v>3000</v>
      </c>
      <c r="M8" s="56"/>
      <c r="N8" s="56"/>
      <c r="O8" s="56"/>
      <c r="P8" s="56" t="s">
        <v>61</v>
      </c>
      <c r="Q8" s="65">
        <f>SUM(Q5:Q7)</f>
        <v>3000</v>
      </c>
      <c r="R8" s="66" t="s">
        <v>61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59</v>
      </c>
      <c r="C9" s="68">
        <f>C3+C8-E8</f>
        <v>1300</v>
      </c>
      <c r="D9" s="69"/>
      <c r="E9" s="58"/>
      <c r="F9" s="56"/>
      <c r="G9" s="52"/>
      <c r="H9" s="56"/>
      <c r="I9" s="56" t="s">
        <v>59</v>
      </c>
      <c r="J9" s="68">
        <f>J8+J3-L8</f>
        <v>2000</v>
      </c>
      <c r="K9" s="69"/>
      <c r="L9" s="58"/>
      <c r="M9" s="56"/>
      <c r="N9" s="56"/>
      <c r="O9" s="56"/>
      <c r="P9" s="56" t="s">
        <v>59</v>
      </c>
      <c r="Q9" s="68">
        <f>Q3+Q8-S8</f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58</v>
      </c>
      <c r="G11" s="52"/>
      <c r="H11" s="54" t="s">
        <v>5</v>
      </c>
      <c r="I11" s="54"/>
      <c r="J11" s="94">
        <v>5150</v>
      </c>
      <c r="K11" s="94"/>
      <c r="L11" s="94"/>
      <c r="M11" s="55" t="s">
        <v>58</v>
      </c>
      <c r="N11" s="55"/>
      <c r="O11" s="54" t="s">
        <v>5</v>
      </c>
      <c r="P11" s="54"/>
      <c r="Q11" s="94">
        <v>6110</v>
      </c>
      <c r="R11" s="94"/>
      <c r="S11" s="94"/>
      <c r="T11" s="55" t="s">
        <v>58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106</v>
      </c>
      <c r="E13" s="58">
        <v>200</v>
      </c>
      <c r="F13" s="56"/>
      <c r="G13" s="52"/>
      <c r="H13" s="56"/>
      <c r="I13" s="56"/>
      <c r="J13" s="58"/>
      <c r="K13" s="59" t="s">
        <v>103</v>
      </c>
      <c r="L13" s="58">
        <v>5000</v>
      </c>
      <c r="M13" s="56"/>
      <c r="N13" s="56"/>
      <c r="O13" s="56"/>
      <c r="P13" s="56" t="s">
        <v>60</v>
      </c>
      <c r="Q13" s="58">
        <v>1300</v>
      </c>
      <c r="R13" s="59" t="s">
        <v>105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f>SUM(C13:C16)</f>
        <v>0</v>
      </c>
      <c r="D17" s="66" t="s">
        <v>61</v>
      </c>
      <c r="E17" s="67">
        <f>SUM(E13:E16)</f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f>SUM(L13:L16)</f>
        <v>5000</v>
      </c>
      <c r="M17" s="56"/>
      <c r="N17" s="56"/>
      <c r="O17" s="56"/>
      <c r="P17" s="56"/>
      <c r="Q17" s="65">
        <f>SUM(Q13:Q16)</f>
        <v>1300</v>
      </c>
      <c r="R17" s="66" t="s">
        <v>61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>
        <f>E12+E17-C17</f>
        <v>200</v>
      </c>
      <c r="F18" s="56"/>
      <c r="G18" s="52"/>
      <c r="H18" s="56"/>
      <c r="I18" s="56"/>
      <c r="J18" s="68"/>
      <c r="K18" s="69" t="s">
        <v>62</v>
      </c>
      <c r="L18" s="58">
        <f>L12+L17-J17</f>
        <v>5000</v>
      </c>
      <c r="M18" s="56"/>
      <c r="N18" s="56"/>
      <c r="O18" s="56"/>
      <c r="P18" s="56"/>
      <c r="Q18" s="68"/>
      <c r="R18" s="69" t="s">
        <v>62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58</v>
      </c>
      <c r="G20" s="52"/>
      <c r="H20" s="54" t="s">
        <v>5</v>
      </c>
      <c r="I20" s="54"/>
      <c r="J20" s="94">
        <v>7410</v>
      </c>
      <c r="K20" s="94"/>
      <c r="L20" s="94"/>
      <c r="M20" s="55" t="s">
        <v>58</v>
      </c>
      <c r="N20" s="55"/>
      <c r="O20" s="54" t="s">
        <v>5</v>
      </c>
      <c r="P20" s="54"/>
      <c r="Q20" s="94">
        <v>5330</v>
      </c>
      <c r="R20" s="94"/>
      <c r="S20" s="94"/>
      <c r="T20" s="55" t="s">
        <v>58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/>
      <c r="D22" s="59"/>
      <c r="E22" s="58"/>
      <c r="F22" s="56"/>
      <c r="G22" s="52"/>
      <c r="H22" s="56"/>
      <c r="I22" s="56"/>
      <c r="J22" s="79"/>
      <c r="K22" s="59"/>
      <c r="L22" s="58"/>
      <c r="M22" s="56"/>
      <c r="N22" s="56"/>
      <c r="O22" s="56"/>
      <c r="P22" s="56" t="s">
        <v>60</v>
      </c>
      <c r="Q22" s="58">
        <v>1000</v>
      </c>
      <c r="R22" s="59" t="s">
        <v>60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 t="s">
        <v>105</v>
      </c>
      <c r="C23" s="60">
        <v>1000</v>
      </c>
      <c r="D23" s="58" t="s">
        <v>60</v>
      </c>
      <c r="E23" s="61">
        <v>1000</v>
      </c>
      <c r="F23"/>
      <c r="G23" s="52"/>
      <c r="H23" s="56"/>
      <c r="I23" s="56" t="s">
        <v>106</v>
      </c>
      <c r="J23" s="60">
        <v>200</v>
      </c>
      <c r="K23" s="58" t="s">
        <v>132</v>
      </c>
      <c r="L23" s="61">
        <v>200</v>
      </c>
      <c r="M23"/>
      <c r="N23"/>
      <c r="O23" s="56"/>
      <c r="P23" s="56" t="s">
        <v>60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133</v>
      </c>
      <c r="Q24" s="77">
        <v>15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85">
        <f>SUM(Q22:Q24)</f>
        <v>1215</v>
      </c>
      <c r="R25" s="75"/>
      <c r="S25" s="67">
        <f>SUM(S22:S24)</f>
        <v>1300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65">
        <f>SUM(C23:C25)</f>
        <v>1000</v>
      </c>
      <c r="D26" s="66"/>
      <c r="E26" s="67">
        <f>SUM(E22:E25)</f>
        <v>1000</v>
      </c>
      <c r="F26" s="56"/>
      <c r="G26" s="52"/>
      <c r="H26" s="56"/>
      <c r="I26" s="56" t="s">
        <v>61</v>
      </c>
      <c r="J26" s="65">
        <f>J23</f>
        <v>200</v>
      </c>
      <c r="K26" s="66"/>
      <c r="L26" s="67">
        <f>SUM(L23:L25)</f>
        <v>200</v>
      </c>
      <c r="M26" s="56"/>
      <c r="N26" s="56"/>
      <c r="O26" s="56"/>
      <c r="P26" s="56" t="s">
        <v>134</v>
      </c>
      <c r="Q26" s="65">
        <v>85</v>
      </c>
      <c r="R26" s="66"/>
      <c r="S26" s="67">
        <f>S25-Q25</f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68">
        <v>0</v>
      </c>
      <c r="D27" s="69"/>
      <c r="E27" s="58"/>
      <c r="F27" s="56"/>
      <c r="G27" s="52"/>
      <c r="H27" s="56"/>
      <c r="I27" s="56" t="s">
        <v>62</v>
      </c>
      <c r="J27" s="68"/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70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58</v>
      </c>
      <c r="G29" s="52"/>
      <c r="H29" s="54" t="s">
        <v>5</v>
      </c>
      <c r="I29" s="54"/>
      <c r="J29" s="94">
        <v>3310</v>
      </c>
      <c r="K29" s="94"/>
      <c r="L29" s="94"/>
      <c r="M29" s="55" t="s">
        <v>58</v>
      </c>
      <c r="N29" s="55"/>
      <c r="O29" s="54" t="s">
        <v>5</v>
      </c>
      <c r="P29" s="54"/>
      <c r="Q29" s="94">
        <v>5310</v>
      </c>
      <c r="R29" s="94"/>
      <c r="S29" s="94"/>
      <c r="T29" s="55" t="s">
        <v>58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132</v>
      </c>
      <c r="C31" s="58">
        <v>15</v>
      </c>
      <c r="D31" s="59" t="s">
        <v>133</v>
      </c>
      <c r="E31" s="58">
        <v>15</v>
      </c>
      <c r="F31" s="56"/>
      <c r="G31" s="52"/>
      <c r="H31" s="56"/>
      <c r="I31" s="56"/>
      <c r="J31" s="58"/>
      <c r="K31" s="59" t="s">
        <v>132</v>
      </c>
      <c r="L31" s="58">
        <v>15</v>
      </c>
      <c r="M31" s="56"/>
      <c r="N31" s="56"/>
      <c r="O31" s="56"/>
      <c r="P31" s="56"/>
      <c r="Q31" s="58"/>
      <c r="R31" s="59" t="s">
        <v>134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65">
        <f>SUM(C31:C34)</f>
        <v>15</v>
      </c>
      <c r="D35" s="66" t="s">
        <v>66</v>
      </c>
      <c r="E35" s="67">
        <f>SUM(E31:E34)</f>
        <v>15</v>
      </c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>
        <f>SUM(L31:L34)</f>
        <v>15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>
        <f>S31</f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59</v>
      </c>
      <c r="J36" s="68"/>
      <c r="K36" s="69" t="s">
        <v>63</v>
      </c>
      <c r="L36" s="58">
        <f>L30+L35-J35</f>
        <v>15</v>
      </c>
      <c r="M36" s="56"/>
      <c r="N36" s="56"/>
      <c r="O36" s="56"/>
      <c r="P36" s="56"/>
      <c r="Q36" s="68"/>
      <c r="R36" s="69" t="s">
        <v>62</v>
      </c>
      <c r="S36" s="58">
        <f>S30+S35-Q35</f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3" zoomScaleNormal="100" workbookViewId="0">
      <selection activeCell="I14" sqref="I14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107</v>
      </c>
      <c r="C2" s="93"/>
      <c r="D2" s="93"/>
      <c r="E2" s="1"/>
    </row>
    <row r="3" spans="1:5" x14ac:dyDescent="0.25">
      <c r="A3" s="1"/>
      <c r="B3" s="97" t="s">
        <v>37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9</v>
      </c>
      <c r="B5" s="90" t="s">
        <v>7</v>
      </c>
      <c r="C5" s="90" t="s">
        <v>8</v>
      </c>
      <c r="D5" s="90" t="s">
        <v>67</v>
      </c>
      <c r="E5" s="90" t="s">
        <v>65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38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108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109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110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111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112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113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114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topLeftCell="A4" zoomScaleNormal="100" workbookViewId="0">
      <selection activeCell="H12" sqref="H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12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13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14</v>
      </c>
      <c r="C6" s="29" t="s">
        <v>40</v>
      </c>
      <c r="D6" s="29" t="s">
        <v>41</v>
      </c>
      <c r="E6" s="22" t="s">
        <v>40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115</v>
      </c>
      <c r="C7" s="23">
        <v>1300</v>
      </c>
      <c r="D7" s="28" t="s">
        <v>42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108</v>
      </c>
      <c r="C8" s="24">
        <v>2000</v>
      </c>
      <c r="D8" s="24" t="s">
        <v>110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109</v>
      </c>
      <c r="C9" s="24">
        <v>2000</v>
      </c>
      <c r="D9" s="24" t="s">
        <v>116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43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111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117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44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46</v>
      </c>
      <c r="C14" s="27">
        <f>SUM(C7:C13)</f>
        <v>5300</v>
      </c>
      <c r="D14" s="32" t="s">
        <v>45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topLeftCell="A4" zoomScaleNormal="100" workbookViewId="0">
      <selection activeCell="F11" sqref="F11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47</v>
      </c>
      <c r="C4" s="100"/>
      <c r="D4" s="100"/>
      <c r="E4" s="100"/>
    </row>
    <row r="6" spans="2:5" ht="25.9" customHeight="1" x14ac:dyDescent="0.25">
      <c r="B6" t="s">
        <v>39</v>
      </c>
      <c r="C6" s="33">
        <v>1300</v>
      </c>
    </row>
    <row r="7" spans="2:5" ht="25.9" customHeight="1" x14ac:dyDescent="0.25">
      <c r="B7" t="s">
        <v>48</v>
      </c>
      <c r="C7" s="35">
        <v>1000</v>
      </c>
    </row>
    <row r="8" spans="2:5" ht="25.9" customHeight="1" x14ac:dyDescent="0.25">
      <c r="B8" s="34" t="s">
        <v>49</v>
      </c>
      <c r="C8" s="33">
        <f>C6-C7</f>
        <v>300</v>
      </c>
    </row>
    <row r="9" spans="2:5" ht="25.9" customHeight="1" x14ac:dyDescent="0.25">
      <c r="B9" t="s">
        <v>50</v>
      </c>
      <c r="C9" s="35">
        <v>200</v>
      </c>
    </row>
    <row r="10" spans="2:5" ht="25.9" customHeight="1" x14ac:dyDescent="0.25">
      <c r="B10" s="34" t="s">
        <v>10</v>
      </c>
      <c r="C10" s="33">
        <f>C8-C9</f>
        <v>100</v>
      </c>
    </row>
    <row r="11" spans="2:5" ht="25.9" customHeight="1" x14ac:dyDescent="0.25">
      <c r="B11" t="s">
        <v>51</v>
      </c>
      <c r="C11" s="35">
        <f>C10*15%</f>
        <v>15</v>
      </c>
    </row>
    <row r="12" spans="2:5" ht="25.9" customHeight="1" thickBot="1" x14ac:dyDescent="0.3">
      <c r="B12" s="34" t="s">
        <v>11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topLeftCell="A19" zoomScaleNormal="100" workbookViewId="0">
      <selection activeCell="L26" sqref="L26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52</v>
      </c>
      <c r="B1" s="101"/>
      <c r="C1" s="101"/>
      <c r="D1" s="101"/>
      <c r="E1" s="101"/>
    </row>
    <row r="2" spans="1:5" ht="27.75" customHeight="1" x14ac:dyDescent="0.25">
      <c r="A2" s="101" t="s">
        <v>56</v>
      </c>
      <c r="B2" s="101"/>
      <c r="C2" s="101"/>
      <c r="D2" s="101"/>
      <c r="E2" s="101"/>
    </row>
    <row r="3" spans="1:5" ht="23.25" customHeight="1" x14ac:dyDescent="0.25">
      <c r="A3" s="21"/>
      <c r="B3" s="78" t="s">
        <v>15</v>
      </c>
      <c r="C3" s="44" t="s">
        <v>55</v>
      </c>
      <c r="D3" s="78" t="s">
        <v>16</v>
      </c>
      <c r="E3" s="44" t="s">
        <v>17</v>
      </c>
    </row>
    <row r="4" spans="1:5" ht="30" customHeight="1" x14ac:dyDescent="0.25">
      <c r="A4" s="44">
        <v>1</v>
      </c>
      <c r="B4" s="45" t="s">
        <v>53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1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19</v>
      </c>
      <c r="C7" s="44">
        <v>13115</v>
      </c>
      <c r="D7" s="21" t="s">
        <v>18</v>
      </c>
      <c r="E7" s="44">
        <v>1</v>
      </c>
    </row>
    <row r="8" spans="1:5" ht="30" customHeight="1" x14ac:dyDescent="0.25">
      <c r="A8" s="44">
        <v>5</v>
      </c>
      <c r="B8" s="45" t="s">
        <v>20</v>
      </c>
      <c r="C8" s="44">
        <v>1300</v>
      </c>
      <c r="D8" s="21" t="s">
        <v>18</v>
      </c>
      <c r="E8" s="44">
        <v>1</v>
      </c>
    </row>
    <row r="9" spans="1:5" ht="30" customHeight="1" x14ac:dyDescent="0.25">
      <c r="A9" s="44">
        <v>6</v>
      </c>
      <c r="B9" s="45" t="s">
        <v>21</v>
      </c>
      <c r="C9" s="44">
        <v>2000</v>
      </c>
      <c r="D9" s="21" t="s">
        <v>18</v>
      </c>
      <c r="E9" s="44">
        <v>1</v>
      </c>
    </row>
    <row r="10" spans="1:5" ht="30" customHeight="1" x14ac:dyDescent="0.25">
      <c r="A10" s="44">
        <v>7</v>
      </c>
      <c r="B10" s="45" t="s">
        <v>22</v>
      </c>
      <c r="C10" s="44">
        <v>2000</v>
      </c>
      <c r="D10" s="21" t="s">
        <v>18</v>
      </c>
      <c r="E10" s="44">
        <v>1</v>
      </c>
    </row>
    <row r="11" spans="1:5" ht="30" customHeight="1" x14ac:dyDescent="0.25">
      <c r="A11" s="44">
        <v>8</v>
      </c>
      <c r="B11" s="81" t="s">
        <v>23</v>
      </c>
      <c r="C11" s="44">
        <v>200</v>
      </c>
      <c r="D11" s="21" t="s">
        <v>18</v>
      </c>
      <c r="E11" s="44">
        <v>1</v>
      </c>
    </row>
    <row r="12" spans="1:5" ht="30" customHeight="1" x14ac:dyDescent="0.25">
      <c r="A12" s="44">
        <v>9</v>
      </c>
      <c r="B12" s="45" t="s">
        <v>24</v>
      </c>
      <c r="C12" s="44">
        <v>5000</v>
      </c>
      <c r="D12" s="21" t="s">
        <v>18</v>
      </c>
      <c r="E12" s="44">
        <v>1</v>
      </c>
    </row>
    <row r="13" spans="1:5" ht="30" customHeight="1" x14ac:dyDescent="0.25">
      <c r="A13" s="44">
        <v>10</v>
      </c>
      <c r="B13" s="45" t="s">
        <v>25</v>
      </c>
      <c r="C13" s="44">
        <v>15</v>
      </c>
      <c r="D13" s="21" t="s">
        <v>18</v>
      </c>
      <c r="E13" s="44">
        <v>1</v>
      </c>
    </row>
    <row r="14" spans="1:5" ht="30" customHeight="1" x14ac:dyDescent="0.25">
      <c r="A14" s="44">
        <v>11</v>
      </c>
      <c r="B14" s="45" t="s">
        <v>26</v>
      </c>
      <c r="C14" s="44">
        <v>85</v>
      </c>
      <c r="D14" s="21" t="s">
        <v>18</v>
      </c>
      <c r="E14" s="44">
        <v>1</v>
      </c>
    </row>
    <row r="15" spans="1:5" ht="30" customHeight="1" x14ac:dyDescent="0.25">
      <c r="A15" s="44">
        <v>12</v>
      </c>
      <c r="B15" s="45" t="s">
        <v>27</v>
      </c>
      <c r="C15" s="44">
        <v>6500</v>
      </c>
      <c r="D15" s="21" t="s">
        <v>18</v>
      </c>
      <c r="E15" s="44">
        <v>1</v>
      </c>
    </row>
    <row r="16" spans="1:5" ht="30" customHeight="1" x14ac:dyDescent="0.25">
      <c r="A16" s="44">
        <v>13</v>
      </c>
      <c r="B16" s="45" t="s">
        <v>28</v>
      </c>
      <c r="C16" s="44">
        <v>5300</v>
      </c>
      <c r="D16" s="21" t="s">
        <v>18</v>
      </c>
      <c r="E16" s="44">
        <v>1</v>
      </c>
    </row>
    <row r="17" spans="1:5" ht="30" customHeight="1" x14ac:dyDescent="0.25">
      <c r="A17" s="44">
        <v>14</v>
      </c>
      <c r="B17" s="45" t="s">
        <v>29</v>
      </c>
      <c r="C17" s="44">
        <v>215</v>
      </c>
      <c r="D17" s="21" t="s">
        <v>18</v>
      </c>
      <c r="E17" s="44">
        <v>1</v>
      </c>
    </row>
    <row r="18" spans="1:5" ht="30" customHeight="1" x14ac:dyDescent="0.25">
      <c r="A18" s="44">
        <v>15</v>
      </c>
      <c r="B18" s="45" t="s">
        <v>30</v>
      </c>
      <c r="C18" s="44">
        <v>5085</v>
      </c>
      <c r="D18" s="21" t="s">
        <v>18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31</v>
      </c>
      <c r="C20" s="44">
        <v>300</v>
      </c>
      <c r="D20" s="21" t="s">
        <v>18</v>
      </c>
      <c r="E20" s="44">
        <v>1</v>
      </c>
    </row>
    <row r="21" spans="1:5" ht="30" customHeight="1" x14ac:dyDescent="0.25">
      <c r="A21" s="44">
        <v>18</v>
      </c>
      <c r="B21" s="45" t="s">
        <v>32</v>
      </c>
      <c r="C21" s="44">
        <v>100</v>
      </c>
      <c r="D21" s="21" t="s">
        <v>18</v>
      </c>
      <c r="E21" s="44">
        <v>1</v>
      </c>
    </row>
    <row r="22" spans="1:5" ht="30" customHeight="1" x14ac:dyDescent="0.25">
      <c r="A22" s="44">
        <v>19</v>
      </c>
      <c r="B22" s="45" t="s">
        <v>33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54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2024-04-27T11:46:52Z</dcterms:modified>
</cp:coreProperties>
</file>