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0" yWindow="750" windowWidth="20565" windowHeight="10770" firstSheet="1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D30" i="10" l="1"/>
  <c r="D23" i="10"/>
  <c r="D15" i="10"/>
  <c r="D17" i="10" s="1"/>
  <c r="E18" i="5"/>
  <c r="E17" i="5"/>
  <c r="E16" i="5"/>
  <c r="B19" i="5"/>
  <c r="C15" i="5"/>
  <c r="B15" i="5"/>
  <c r="E14" i="5"/>
  <c r="E13" i="5"/>
  <c r="F40" i="6"/>
  <c r="F33" i="6"/>
  <c r="F29" i="6"/>
  <c r="F20" i="6"/>
  <c r="F14" i="6"/>
  <c r="C20" i="6"/>
  <c r="I16" i="4"/>
  <c r="I20" i="4" s="1"/>
  <c r="I23" i="4" s="1"/>
  <c r="I25" i="4" s="1"/>
  <c r="F16" i="4"/>
  <c r="E19" i="5" l="1"/>
  <c r="C31" i="10"/>
  <c r="C33" i="10" s="1"/>
  <c r="D31" i="10"/>
  <c r="D33" i="10" s="1"/>
  <c r="E15" i="5"/>
  <c r="F41" i="6"/>
  <c r="F22" i="6"/>
  <c r="C14" i="6" l="1"/>
  <c r="C33" i="6" l="1"/>
  <c r="C29" i="6"/>
  <c r="F23" i="4"/>
</calcChain>
</file>

<file path=xl/sharedStrings.xml><?xml version="1.0" encoding="utf-8"?>
<sst xmlns="http://schemas.openxmlformats.org/spreadsheetml/2006/main" count="108" uniqueCount="93">
  <si>
    <t>საწარმო X</t>
  </si>
  <si>
    <t>საწესდებო კაპიტალი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</si>
  <si>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</si>
  <si>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</si>
  <si>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</si>
  <si>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</si>
  <si>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</si>
  <si>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</si>
  <si>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</si>
  <si>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</si>
  <si>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</si>
  <si>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</si>
  <si>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</si>
  <si>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</si>
  <si>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</si>
  <si>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</si>
  <si>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</si>
  <si>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</si>
  <si>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</si>
  <si>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</si>
  <si>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</si>
  <si>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</si>
  <si>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</si>
  <si>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</si>
  <si>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</si>
  <si>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</si>
  <si>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</si>
  <si>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</si>
  <si>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</si>
  <si>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</si>
  <si>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</si>
  <si>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</si>
  <si>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</si>
  <si>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</si>
  <si>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</si>
  <si>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</si>
  <si>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</si>
  <si>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</si>
  <si>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</si>
  <si>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</si>
  <si>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</si>
  <si>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</si>
  <si>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</si>
  <si>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</si>
  <si>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</si>
  <si>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</si>
  <si>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</si>
  <si>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</si>
  <si>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</si>
  <si>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</si>
  <si>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</si>
  <si>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</si>
  <si>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</si>
  <si>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</si>
  <si>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</si>
  <si>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</si>
  <si>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</si>
  <si>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</si>
  <si>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</si>
  <si>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</si>
  <si>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</si>
  <si>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</si>
  <si>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</si>
  <si>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</si>
  <si>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</si>
  <si>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</si>
  <si>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</si>
  <si>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</si>
  <si>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</si>
  <si>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</si>
  <si>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</si>
  <si>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</si>
  <si>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</si>
  <si>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</si>
  <si>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</si>
  <si>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</si>
  <si>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</si>
  <si>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</si>
  <si>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</si>
  <si>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</si>
  <si>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</si>
  <si>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</si>
  <si>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</si>
  <si>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</si>
  <si>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</si>
  <si>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</si>
  <si>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</si>
  <si>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</si>
  <si>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</si>
  <si>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რეგისტრაციის ადგილი:ქ.თელავი</t>
  </si>
  <si>
    <t>მისამართი:ვაჟა-ფშაველას15</t>
  </si>
  <si>
    <t>წარდგენის თარიღი:31.12.2019</t>
  </si>
  <si>
    <t>სუბიექტი: შპს თამთა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</si>
</sst>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workbookViewId="0">
      <selection activeCell="F26" sqref="F26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10" t="s">
        <v>48</v>
      </c>
      <c r="B3" s="110"/>
      <c r="C3" s="110"/>
      <c r="D3" s="110"/>
      <c r="E3" s="110"/>
      <c r="F3" s="110"/>
      <c r="G3" s="110"/>
      <c r="H3" s="110"/>
      <c r="I3" s="11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1" t="s">
        <v>92</v>
      </c>
      <c r="B5" s="111"/>
      <c r="C5" s="111"/>
      <c r="D5" s="111"/>
      <c r="E5" s="111"/>
      <c r="F5" s="111"/>
      <c r="G5" s="111"/>
      <c r="H5" s="111"/>
      <c r="I5" s="11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1" t="s">
        <v>39</v>
      </c>
      <c r="B6" s="111"/>
      <c r="C6" s="111"/>
      <c r="D6" s="111"/>
      <c r="E6" s="111"/>
      <c r="F6" s="111"/>
      <c r="G6" s="111"/>
      <c r="H6" s="111"/>
      <c r="I6" s="11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1" t="s">
        <v>89</v>
      </c>
      <c r="B7" s="111"/>
      <c r="C7" s="111"/>
      <c r="D7" s="111"/>
      <c r="E7" s="111"/>
      <c r="F7" s="111"/>
      <c r="G7" s="111"/>
      <c r="H7" s="111"/>
      <c r="I7" s="11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1" t="s">
        <v>90</v>
      </c>
      <c r="B8" s="111"/>
      <c r="C8" s="111"/>
      <c r="D8" s="111"/>
      <c r="E8" s="111"/>
      <c r="F8" s="111"/>
      <c r="G8" s="111"/>
      <c r="H8" s="111"/>
      <c r="I8" s="11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40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91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49</v>
      </c>
      <c r="G12" s="8"/>
      <c r="H12" s="34"/>
      <c r="I12" s="9" t="s">
        <v>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2" t="s">
        <v>5</v>
      </c>
      <c r="B15" s="112"/>
      <c r="C15" s="112"/>
      <c r="D15" s="11"/>
      <c r="E15" s="11"/>
      <c r="F15" s="12"/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3" t="s">
        <v>6</v>
      </c>
      <c r="B16" s="113"/>
      <c r="C16" s="113"/>
      <c r="D16" s="13"/>
      <c r="E16" s="13"/>
      <c r="F16" s="40">
        <f>F14+F15</f>
        <v>56000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81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82</v>
      </c>
      <c r="B18" s="78"/>
      <c r="C18" s="78"/>
      <c r="D18" s="77"/>
      <c r="E18" s="77"/>
      <c r="F18" s="41"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2" t="s">
        <v>7</v>
      </c>
      <c r="B19" s="112"/>
      <c r="C19" s="112"/>
      <c r="D19" s="13"/>
      <c r="E19" s="13"/>
      <c r="F19" s="15">
        <v>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4" t="s">
        <v>8</v>
      </c>
      <c r="B20" s="114"/>
      <c r="C20" s="114"/>
      <c r="D20" s="13"/>
      <c r="E20" s="13"/>
      <c r="F20" s="16">
        <v>54197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2"/>
      <c r="B21" s="112"/>
      <c r="C21" s="112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2" t="s">
        <v>38</v>
      </c>
      <c r="B22" s="112"/>
      <c r="C22" s="112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3" t="s">
        <v>51</v>
      </c>
      <c r="B23" s="103"/>
      <c r="C23" s="103"/>
      <c r="D23" s="20"/>
      <c r="E23" s="20"/>
      <c r="F23" s="21">
        <f>F20-F22</f>
        <v>52697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7" t="s">
        <v>9</v>
      </c>
      <c r="B24" s="107"/>
      <c r="C24" s="107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3" t="s">
        <v>52</v>
      </c>
      <c r="B25" s="103"/>
      <c r="C25" s="103"/>
      <c r="D25" s="23"/>
      <c r="E25" s="23"/>
      <c r="F25" s="41">
        <v>51897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5" t="s">
        <v>10</v>
      </c>
      <c r="B29" s="105"/>
      <c r="C29" s="105"/>
      <c r="D29" s="28"/>
      <c r="E29" s="28"/>
      <c r="F29" s="106"/>
      <c r="G29" s="106"/>
      <c r="H29" s="106"/>
      <c r="I29" s="10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6"/>
      <c r="C32" s="106"/>
      <c r="D32" s="7"/>
      <c r="E32" s="7"/>
      <c r="F32" s="108"/>
      <c r="G32" s="108"/>
      <c r="H32" s="108"/>
      <c r="I32" s="10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6"/>
      <c r="G34" s="106"/>
      <c r="H34" s="106"/>
      <c r="I34" s="10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9"/>
      <c r="E37" s="10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9" workbookViewId="0">
      <selection activeCell="B42" sqref="B42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56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53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1" t="s">
        <v>39</v>
      </c>
      <c r="B5" s="111"/>
      <c r="C5" s="111"/>
      <c r="D5" s="111"/>
      <c r="E5" s="111"/>
      <c r="F5" s="111"/>
      <c r="G5" s="111"/>
      <c r="H5" s="111"/>
      <c r="I5" s="111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11</v>
      </c>
      <c r="B10" s="115" t="s">
        <v>54</v>
      </c>
      <c r="C10" s="115"/>
      <c r="D10" s="46"/>
      <c r="E10" s="115" t="s">
        <v>55</v>
      </c>
      <c r="F10" s="115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12</v>
      </c>
      <c r="B12" s="46">
        <v>10817</v>
      </c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13</v>
      </c>
      <c r="B13" s="61"/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14</v>
      </c>
      <c r="B14" s="46">
        <v>10817</v>
      </c>
      <c r="C14" s="49">
        <f>B13</f>
        <v>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16</v>
      </c>
      <c r="B17" s="62">
        <v>60000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83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17</v>
      </c>
      <c r="B19" s="62">
        <v>115800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18</v>
      </c>
      <c r="B20" s="63"/>
      <c r="C20" s="49">
        <f>B17+B19+B18</f>
        <v>181800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19</v>
      </c>
      <c r="B22" s="52"/>
      <c r="C22" s="64">
        <v>192617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23</v>
      </c>
      <c r="B28" s="61">
        <v>50897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24</v>
      </c>
      <c r="B29" s="55">
        <v>100897</v>
      </c>
      <c r="C29" s="56">
        <f>B27+B28</f>
        <v>100897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4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26</v>
      </c>
      <c r="B32" s="55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27</v>
      </c>
      <c r="B33" s="54">
        <v>60000</v>
      </c>
      <c r="C33" s="56" t="e">
        <f>#REF!</f>
        <v>#REF!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62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28</v>
      </c>
      <c r="B35" s="62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43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84</v>
      </c>
      <c r="B37" s="61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29</v>
      </c>
      <c r="B38" s="44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44</v>
      </c>
      <c r="B39" s="59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30</v>
      </c>
      <c r="B40" s="43">
        <v>31720</v>
      </c>
      <c r="C40" s="71"/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31</v>
      </c>
      <c r="B41" s="43">
        <v>192617</v>
      </c>
      <c r="C41" s="64"/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10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10</v>
      </c>
      <c r="B44" s="43"/>
      <c r="C44" s="102"/>
      <c r="D44" s="102"/>
      <c r="E44" s="102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7">
    <mergeCell ref="B10:C10"/>
    <mergeCell ref="E10:F10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10" workbookViewId="0">
      <selection activeCell="C20" sqref="C20:D20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46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77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92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80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90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40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3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32</v>
      </c>
      <c r="D10" s="124"/>
      <c r="E10" s="124" t="s">
        <v>33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78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34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79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85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34</v>
      </c>
      <c r="B17" s="80"/>
      <c r="C17" s="120">
        <v>50897</v>
      </c>
      <c r="D17" s="121"/>
      <c r="E17" s="121">
        <f t="shared" si="1"/>
        <v>50897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45</v>
      </c>
      <c r="B18" s="80"/>
      <c r="C18" s="120">
        <v>1000</v>
      </c>
      <c r="D18" s="121"/>
      <c r="E18" s="121">
        <f t="shared" ref="E18" si="2">B18+C18</f>
        <v>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86</v>
      </c>
      <c r="B19" s="83">
        <f>B15+B16+B17+B18</f>
        <v>50000</v>
      </c>
      <c r="C19" s="125">
        <v>49897</v>
      </c>
      <c r="D19" s="125"/>
      <c r="E19" s="123">
        <f t="shared" ref="E19" si="3">B19+C19</f>
        <v>99897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abSelected="1" topLeftCell="A7" workbookViewId="0">
      <selection activeCell="C31" sqref="C31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57</v>
      </c>
      <c r="B1" s="127"/>
      <c r="C1" s="127"/>
      <c r="D1" s="127"/>
    </row>
    <row r="2" spans="1:4" ht="18" x14ac:dyDescent="0.25">
      <c r="A2" s="127" t="s">
        <v>58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42</v>
      </c>
      <c r="B4" s="118"/>
      <c r="C4" s="118"/>
      <c r="D4" s="118"/>
    </row>
    <row r="5" spans="1:4" s="67" customFormat="1" x14ac:dyDescent="0.3">
      <c r="A5" s="111" t="s">
        <v>39</v>
      </c>
      <c r="B5" s="111"/>
      <c r="C5" s="111"/>
      <c r="D5" s="111"/>
    </row>
    <row r="6" spans="1:4" s="67" customFormat="1" x14ac:dyDescent="0.3">
      <c r="A6" s="111" t="s">
        <v>2</v>
      </c>
      <c r="B6" s="111"/>
      <c r="C6" s="111"/>
      <c r="D6" s="111"/>
    </row>
    <row r="7" spans="1:4" ht="17.45" customHeight="1" x14ac:dyDescent="0.3">
      <c r="A7" s="73" t="s">
        <v>40</v>
      </c>
      <c r="B7" s="79"/>
      <c r="C7" s="73"/>
      <c r="D7" s="73"/>
    </row>
    <row r="8" spans="1:4" ht="15.75" customHeight="1" x14ac:dyDescent="0.3">
      <c r="A8" s="73" t="s">
        <v>3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87</v>
      </c>
      <c r="C11" s="86" t="s">
        <v>49</v>
      </c>
      <c r="D11" s="86" t="s">
        <v>50</v>
      </c>
    </row>
    <row r="12" spans="1:4" x14ac:dyDescent="0.25">
      <c r="A12" s="87" t="s">
        <v>35</v>
      </c>
      <c r="B12" s="87"/>
      <c r="C12" s="88"/>
      <c r="D12" s="88"/>
    </row>
    <row r="13" spans="1:4" x14ac:dyDescent="0.25">
      <c r="A13" s="89" t="s">
        <v>59</v>
      </c>
      <c r="B13" s="89">
        <v>1</v>
      </c>
      <c r="C13" s="88">
        <v>50000</v>
      </c>
      <c r="D13" s="88"/>
    </row>
    <row r="14" spans="1:4" ht="30" x14ac:dyDescent="0.25">
      <c r="A14" s="90" t="s">
        <v>60</v>
      </c>
      <c r="B14" s="90">
        <v>2</v>
      </c>
      <c r="C14" s="88">
        <v>42960</v>
      </c>
      <c r="D14" s="88"/>
    </row>
    <row r="15" spans="1:4" ht="25.5" x14ac:dyDescent="0.25">
      <c r="A15" s="92" t="s">
        <v>61</v>
      </c>
      <c r="B15" s="92"/>
      <c r="C15" s="97">
        <v>7040</v>
      </c>
      <c r="D15" s="97">
        <f>D13+D14</f>
        <v>0</v>
      </c>
    </row>
    <row r="16" spans="1:4" s="76" customFormat="1" x14ac:dyDescent="0.25">
      <c r="A16" s="93" t="s">
        <v>88</v>
      </c>
      <c r="B16" s="93">
        <v>3</v>
      </c>
      <c r="C16" s="88">
        <v>290</v>
      </c>
      <c r="D16" s="88"/>
    </row>
    <row r="17" spans="1:4" s="76" customFormat="1" x14ac:dyDescent="0.25">
      <c r="A17" s="92" t="s">
        <v>62</v>
      </c>
      <c r="B17" s="92"/>
      <c r="C17" s="100">
        <v>6750</v>
      </c>
      <c r="D17" s="100">
        <f>D15+D16</f>
        <v>0</v>
      </c>
    </row>
    <row r="18" spans="1:4" s="69" customFormat="1" x14ac:dyDescent="0.25">
      <c r="A18" s="87" t="s">
        <v>63</v>
      </c>
      <c r="B18" s="87"/>
      <c r="C18" s="94"/>
      <c r="D18" s="94"/>
    </row>
    <row r="19" spans="1:4" s="69" customFormat="1" ht="30" x14ac:dyDescent="0.25">
      <c r="A19" s="90" t="s">
        <v>64</v>
      </c>
      <c r="B19" s="90">
        <v>4</v>
      </c>
      <c r="C19" s="91"/>
      <c r="D19" s="91"/>
    </row>
    <row r="20" spans="1:4" s="76" customFormat="1" ht="30" x14ac:dyDescent="0.25">
      <c r="A20" s="90" t="s">
        <v>65</v>
      </c>
      <c r="B20" s="90">
        <v>5</v>
      </c>
      <c r="C20" s="91"/>
      <c r="D20" s="91"/>
    </row>
    <row r="21" spans="1:4" s="76" customFormat="1" x14ac:dyDescent="0.25">
      <c r="A21" s="90" t="s">
        <v>66</v>
      </c>
      <c r="B21" s="90">
        <v>6</v>
      </c>
      <c r="C21" s="91"/>
      <c r="D21" s="91"/>
    </row>
    <row r="22" spans="1:4" s="76" customFormat="1" x14ac:dyDescent="0.25">
      <c r="A22" s="90" t="s">
        <v>67</v>
      </c>
      <c r="B22" s="90">
        <v>7</v>
      </c>
      <c r="C22" s="91"/>
      <c r="D22" s="91"/>
    </row>
    <row r="23" spans="1:4" s="76" customFormat="1" ht="25.5" x14ac:dyDescent="0.25">
      <c r="A23" s="92" t="s">
        <v>68</v>
      </c>
      <c r="B23" s="92"/>
      <c r="C23" s="101"/>
      <c r="D23" s="101">
        <f>D19</f>
        <v>0</v>
      </c>
    </row>
    <row r="24" spans="1:4" s="76" customFormat="1" x14ac:dyDescent="0.25">
      <c r="A24" s="87" t="s">
        <v>69</v>
      </c>
      <c r="B24" s="87"/>
      <c r="C24" s="91"/>
      <c r="D24" s="91"/>
    </row>
    <row r="25" spans="1:4" s="76" customFormat="1" x14ac:dyDescent="0.25">
      <c r="A25" s="90" t="s">
        <v>70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71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72</v>
      </c>
      <c r="B27" s="89">
        <v>10</v>
      </c>
      <c r="C27" s="94"/>
      <c r="D27" s="94"/>
    </row>
    <row r="28" spans="1:4" s="76" customFormat="1" ht="15.6" customHeight="1" x14ac:dyDescent="0.25">
      <c r="A28" s="89" t="s">
        <v>73</v>
      </c>
      <c r="B28" s="89">
        <v>11</v>
      </c>
      <c r="C28" s="94"/>
      <c r="D28" s="94"/>
    </row>
    <row r="29" spans="1:4" s="76" customFormat="1" ht="15.6" customHeight="1" x14ac:dyDescent="0.25">
      <c r="A29" s="89" t="s">
        <v>74</v>
      </c>
      <c r="B29" s="89">
        <v>12</v>
      </c>
      <c r="C29" s="99">
        <v>950</v>
      </c>
      <c r="D29" s="99"/>
    </row>
    <row r="30" spans="1:4" x14ac:dyDescent="0.25">
      <c r="A30" s="90" t="s">
        <v>75</v>
      </c>
      <c r="B30" s="90"/>
      <c r="C30" s="95">
        <v>109050</v>
      </c>
      <c r="D30" s="95">
        <f>SUM(D25:D29)</f>
        <v>0</v>
      </c>
    </row>
    <row r="31" spans="1:4" ht="25.5" x14ac:dyDescent="0.25">
      <c r="A31" s="92" t="s">
        <v>76</v>
      </c>
      <c r="B31" s="92"/>
      <c r="C31" s="95">
        <f>C17+C23+C30</f>
        <v>115800</v>
      </c>
      <c r="D31" s="95">
        <f>D17+D23+D30</f>
        <v>0</v>
      </c>
    </row>
    <row r="32" spans="1:4" x14ac:dyDescent="0.25">
      <c r="A32" s="96" t="s">
        <v>36</v>
      </c>
      <c r="B32" s="96"/>
      <c r="C32" s="94">
        <v>0</v>
      </c>
      <c r="D32" s="94">
        <v>0</v>
      </c>
    </row>
    <row r="33" spans="1:4" x14ac:dyDescent="0.25">
      <c r="A33" s="96" t="s">
        <v>37</v>
      </c>
      <c r="B33" s="96"/>
      <c r="C33" s="95">
        <f>C32+C31</f>
        <v>115800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2021-02-27T09:00:50Z</dcterms:modified>
</cp:coreProperties>
</file>