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\Desktop\Baco\"/>
    </mc:Choice>
  </mc:AlternateContent>
  <xr:revisionPtr revIDLastSave="0" documentId="13_ncr:1_{E8F0F2C8-B393-4B53-AD69-F08E67C3661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3" l="1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E12" i="6"/>
  <c r="E13" i="6" s="1"/>
  <c r="E11" i="6"/>
  <c r="E9" i="6"/>
  <c r="C7" i="6"/>
  <c r="E8" i="6"/>
  <c r="C9" i="6"/>
  <c r="C8" i="6"/>
  <c r="C9" i="12"/>
  <c r="C7" i="12"/>
  <c r="C8" i="12" s="1"/>
  <c r="C6" i="12"/>
  <c r="S36" i="15"/>
  <c r="S35" i="15"/>
  <c r="S31" i="15"/>
  <c r="Q25" i="15"/>
  <c r="L35" i="15"/>
  <c r="Q24" i="15"/>
  <c r="S25" i="15" s="1"/>
  <c r="E31" i="15"/>
  <c r="L31" i="15"/>
  <c r="C31" i="15"/>
  <c r="F25" i="1"/>
  <c r="S24" i="15"/>
  <c r="E22" i="1"/>
  <c r="E34" i="1" s="1"/>
  <c r="F21" i="1"/>
  <c r="Q23" i="15"/>
  <c r="L26" i="15"/>
  <c r="Q22" i="15"/>
  <c r="E26" i="15"/>
  <c r="F19" i="1"/>
  <c r="S22" i="15"/>
  <c r="Q17" i="15"/>
  <c r="D15" i="3"/>
  <c r="D14" i="3"/>
  <c r="E13" i="3"/>
  <c r="E12" i="3"/>
  <c r="E11" i="3"/>
  <c r="D10" i="3"/>
  <c r="D9" i="3"/>
  <c r="D18" i="3" s="1"/>
  <c r="L18" i="15"/>
  <c r="E18" i="15"/>
  <c r="Q9" i="15"/>
  <c r="J9" i="15"/>
  <c r="C9" i="15"/>
  <c r="J22" i="15"/>
  <c r="J26" i="15" s="1"/>
  <c r="C22" i="15"/>
  <c r="S13" i="15"/>
  <c r="F13" i="1"/>
  <c r="F11" i="1"/>
  <c r="L4" i="15"/>
  <c r="L8" i="15" s="1"/>
  <c r="F8" i="1"/>
  <c r="L13" i="15"/>
  <c r="L17" i="15" s="1"/>
  <c r="E24" i="13"/>
  <c r="Q35" i="15"/>
  <c r="J35" i="15"/>
  <c r="C26" i="15"/>
  <c r="S17" i="15"/>
  <c r="J17" i="15"/>
  <c r="E17" i="15"/>
  <c r="C17" i="15"/>
  <c r="S8" i="15"/>
  <c r="Q8" i="15"/>
  <c r="J8" i="15"/>
  <c r="C8" i="15"/>
  <c r="E10" i="6"/>
  <c r="C14" i="6"/>
  <c r="E14" i="6" l="1"/>
  <c r="C10" i="12"/>
  <c r="C11" i="12"/>
  <c r="C12" i="12" s="1"/>
  <c r="E18" i="3"/>
  <c r="F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<sst xmlns="http://schemas.openxmlformats.org/spreadsheetml/2006/main" count="223" uniqueCount="132">
  <si>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</si>
  <si>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</si>
  <si>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</si>
  <si>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</si>
  <si>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</si>
  <si>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</si>
  <si>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</si>
  <si>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</si>
  <si>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</si>
  <si>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</si>
  <si>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</si>
  <si>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</si>
  <si>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</si>
  <si>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</si>
  <si>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</si>
  <si>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</si>
  <si>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</si>
  <si>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</si>
  <si>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</si>
  <si>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</si>
  <si>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</si>
  <si>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</si>
  <si>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</si>
  <si>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</si>
  <si>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</si>
  <si>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</si>
  <si>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</si>
  <si>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</si>
  <si>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</si>
  <si>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</si>
  <si>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</si>
  <si>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</si>
  <si>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</si>
  <si>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</si>
  <si>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</si>
  <si>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</si>
  <si>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</si>
  <si>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</si>
  <si>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</si>
  <si>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</si>
  <si>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</si>
  <si>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</si>
  <si>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</si>
  <si>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</si>
  <si>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</si>
  <si>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</si>
  <si>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</si>
  <si>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</si>
  <si>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</si>
  <si>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</si>
  <si>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</si>
  <si>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</si>
  <si>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</si>
  <si>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</si>
  <si>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</si>
  <si>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</si>
  <si>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</si>
  <si>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</si>
  <si>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</si>
  <si>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</si>
  <si>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</si>
  <si>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</si>
  <si>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</si>
  <si>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</si>
  <si>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</si>
  <si>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</si>
  <si>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</si>
  <si>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</si>
  <si>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</si>
  <si>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</si>
  <si>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</si>
  <si>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</si>
  <si>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</si>
  <si>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</si>
  <si>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</si>
  <si>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</si>
  <si>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</si>
  <si>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</si>
  <si>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</si>
  <si>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</si>
  <si>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</si>
  <si>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</si>
  <si>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</si>
  <si>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</si>
  <si>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</si>
  <si>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</si>
  <si>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</si>
  <si>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</si>
  <si>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</si>
  <si>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</si>
  <si>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1)</t>
  </si>
  <si>
    <t>საქონლის შეძენა უნაღდო ანგარიშსწორებით</t>
  </si>
  <si>
    <t>დ 1610</t>
  </si>
  <si>
    <t>2)</t>
  </si>
  <si>
    <t>საქონლის რეალიზაცია ნაღდი ანგარიშსწორებით</t>
  </si>
  <si>
    <t>დ 1110</t>
  </si>
  <si>
    <t>კ 1610</t>
  </si>
  <si>
    <t>კ 1210</t>
  </si>
  <si>
    <t>კ 6110</t>
  </si>
  <si>
    <t>დ 7210</t>
  </si>
  <si>
    <t>3)</t>
  </si>
  <si>
    <t>თანამშრომლების დარიცხული ხელფასი</t>
  </si>
  <si>
    <t>4)</t>
  </si>
  <si>
    <t>დ 7410</t>
  </si>
  <si>
    <t>კ 3130</t>
  </si>
  <si>
    <t>ფული ბანკის ანგარიშზე</t>
  </si>
  <si>
    <t>საქონელი</t>
  </si>
  <si>
    <t>გადასახდელი ხელფასი</t>
  </si>
  <si>
    <t>საწესდებო კაპიტალი</t>
  </si>
  <si>
    <t>რეალიზებული საქონლის თვითღირ.</t>
  </si>
  <si>
    <t>შრომის ანაზღაურება</t>
  </si>
  <si>
    <t>დროებითი ანგარიშების დახურვა</t>
  </si>
  <si>
    <t>დ 6110</t>
  </si>
  <si>
    <t>კ 5330</t>
  </si>
  <si>
    <t>დ 5330</t>
  </si>
  <si>
    <t>კ 7200</t>
  </si>
  <si>
    <t>კ 7410</t>
  </si>
  <si>
    <t>6)</t>
  </si>
  <si>
    <t>მოგების გადასახადის დარიცხვა</t>
  </si>
  <si>
    <t>წმინდა</t>
  </si>
  <si>
    <t>კ 9210</t>
  </si>
  <si>
    <t>დ 9210</t>
  </si>
  <si>
    <t>კ 3310</t>
  </si>
  <si>
    <t>ანგარიში 9210-ის დახურვა</t>
  </si>
  <si>
    <t>7)</t>
  </si>
  <si>
    <t>ანგარიში 5330-ის დახურვა</t>
  </si>
  <si>
    <t>კ 5310</t>
  </si>
  <si>
    <t>8)</t>
  </si>
  <si>
    <t>გადასახდელი ხელფასები</t>
  </si>
  <si>
    <t>გადასახდელი მოგების გადას.</t>
  </si>
  <si>
    <t>გაუნაწილებელი მოგება</t>
  </si>
  <si>
    <t>7200-ის მაგივრად მგონი 7210 უნდა იყოს და სწორია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</si>
</sst>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sz val="11"/>
      <color rgb="FFFF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3" fontId="14" fillId="2" borderId="14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6" fillId="2" borderId="0" xfId="0" applyFont="1" applyFill="1"/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7" fillId="2" borderId="9" xfId="0" applyNumberFormat="1" applyFont="1" applyFill="1" applyBorder="1" applyAlignment="1">
      <alignment wrapText="1"/>
    </xf>
    <xf numFmtId="3" fontId="7" fillId="2" borderId="3" xfId="0" applyNumberFormat="1" applyFont="1" applyFill="1" applyBorder="1" applyAlignment="1">
      <alignment wrapText="1"/>
    </xf>
    <xf numFmtId="3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>
      <selection activeCell="A13" sqref="A13"/>
    </sheetView>
  </sheetViews>
  <sheetFormatPr defaultColWidth="9" defaultRowHeight="15" x14ac:dyDescent="0.25"/>
  <cols>
    <col min="1" max="1" width="105.42578125" style="79" customWidth="1"/>
    <col min="2" max="16384" width="9" style="79"/>
  </cols>
  <sheetData>
    <row r="1" spans="1:1" ht="43.15" customHeight="1" x14ac:dyDescent="0.25">
      <c r="A1" s="81" t="s">
        <v>89</v>
      </c>
    </row>
    <row r="2" spans="1:1" ht="43.15" customHeight="1" x14ac:dyDescent="0.25">
      <c r="A2" s="81" t="s">
        <v>73</v>
      </c>
    </row>
    <row r="3" spans="1:1" ht="43.15" customHeight="1" x14ac:dyDescent="0.25">
      <c r="A3" s="82" t="s">
        <v>74</v>
      </c>
    </row>
    <row r="4" spans="1:1" ht="43.15" customHeight="1" x14ac:dyDescent="0.25">
      <c r="A4" s="82" t="s">
        <v>75</v>
      </c>
    </row>
    <row r="5" spans="1:1" ht="43.15" customHeight="1" x14ac:dyDescent="0.25">
      <c r="A5" s="82" t="s">
        <v>76</v>
      </c>
    </row>
    <row r="6" spans="1:1" ht="43.15" customHeight="1" x14ac:dyDescent="0.25">
      <c r="A6" s="82" t="s">
        <v>77</v>
      </c>
    </row>
    <row r="7" spans="1:1" ht="43.15" customHeight="1" x14ac:dyDescent="0.25">
      <c r="A7" s="82" t="s">
        <v>78</v>
      </c>
    </row>
    <row r="8" spans="1:1" ht="43.15" customHeight="1" x14ac:dyDescent="0.25">
      <c r="A8" s="81" t="s">
        <v>79</v>
      </c>
    </row>
    <row r="9" spans="1:1" ht="43.15" customHeight="1" x14ac:dyDescent="0.25">
      <c r="A9" s="82" t="s">
        <v>80</v>
      </c>
    </row>
    <row r="10" spans="1:1" ht="43.15" customHeight="1" x14ac:dyDescent="0.25">
      <c r="A10" s="82" t="s">
        <v>81</v>
      </c>
    </row>
    <row r="11" spans="1:1" ht="43.15" customHeight="1" x14ac:dyDescent="0.25">
      <c r="A11" s="82" t="s">
        <v>82</v>
      </c>
    </row>
    <row r="12" spans="1:1" ht="43.15" customHeight="1" x14ac:dyDescent="0.25">
      <c r="A12" s="82" t="s">
        <v>83</v>
      </c>
    </row>
    <row r="13" spans="1:1" ht="43.15" customHeight="1" x14ac:dyDescent="0.25">
      <c r="A13" s="82" t="s">
        <v>84</v>
      </c>
    </row>
    <row r="14" spans="1:1" ht="43.15" customHeight="1" x14ac:dyDescent="0.25">
      <c r="A14" s="82" t="s">
        <v>85</v>
      </c>
    </row>
    <row r="15" spans="1:1" ht="43.15" customHeight="1" x14ac:dyDescent="0.25">
      <c r="A15" s="82" t="s">
        <v>86</v>
      </c>
    </row>
    <row r="16" spans="1:1" ht="43.15" customHeight="1" x14ac:dyDescent="0.25">
      <c r="A16" s="82" t="s">
        <v>87</v>
      </c>
    </row>
    <row r="17" spans="1:1" ht="37.15" customHeight="1" x14ac:dyDescent="0.25">
      <c r="A17" s="83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opLeftCell="A16" zoomScaleNormal="100" workbookViewId="0">
      <selection activeCell="E34" sqref="E34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1" t="s">
        <v>0</v>
      </c>
      <c r="B1" s="91"/>
      <c r="C1" s="91"/>
      <c r="D1" s="91"/>
      <c r="E1" s="91"/>
      <c r="F1" s="91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4">
        <v>41244</v>
      </c>
      <c r="B4" s="88">
        <v>1</v>
      </c>
      <c r="C4" s="88" t="s">
        <v>35</v>
      </c>
      <c r="D4" s="3"/>
      <c r="E4" s="3"/>
      <c r="F4" s="3"/>
    </row>
    <row r="5" spans="1:13" ht="20.100000000000001" customHeight="1" x14ac:dyDescent="0.25">
      <c r="A5" s="85"/>
      <c r="B5" s="89"/>
      <c r="C5" s="89"/>
      <c r="D5" s="3" t="s">
        <v>36</v>
      </c>
      <c r="E5" s="3">
        <v>5000</v>
      </c>
      <c r="F5" s="3"/>
      <c r="H5" s="87" t="s">
        <v>72</v>
      </c>
      <c r="I5" s="87"/>
      <c r="J5" s="87"/>
      <c r="K5" s="87"/>
      <c r="L5" s="87"/>
      <c r="M5" s="87"/>
    </row>
    <row r="6" spans="1:13" ht="20.100000000000001" customHeight="1" x14ac:dyDescent="0.25">
      <c r="A6" s="86"/>
      <c r="B6" s="90"/>
      <c r="C6" s="90"/>
      <c r="D6" s="3" t="s">
        <v>37</v>
      </c>
      <c r="E6" s="3"/>
      <c r="F6" s="3">
        <v>5000</v>
      </c>
    </row>
    <row r="7" spans="1:13" ht="20.100000000000001" customHeight="1" x14ac:dyDescent="0.25">
      <c r="A7" s="84">
        <v>41246</v>
      </c>
      <c r="B7" s="88">
        <v>2</v>
      </c>
      <c r="C7" s="88" t="s">
        <v>91</v>
      </c>
      <c r="D7" s="40" t="s">
        <v>92</v>
      </c>
      <c r="E7" s="3">
        <v>3000</v>
      </c>
      <c r="F7" s="3"/>
    </row>
    <row r="8" spans="1:13" ht="20.100000000000001" customHeight="1" x14ac:dyDescent="0.25">
      <c r="A8" s="85"/>
      <c r="B8" s="89"/>
      <c r="C8" s="89"/>
      <c r="D8" s="3" t="s">
        <v>97</v>
      </c>
      <c r="E8" s="3"/>
      <c r="F8" s="3">
        <f>E7</f>
        <v>3000</v>
      </c>
    </row>
    <row r="9" spans="1:13" ht="20.100000000000001" customHeight="1" x14ac:dyDescent="0.25">
      <c r="A9" s="86"/>
      <c r="B9" s="90"/>
      <c r="C9" s="90"/>
      <c r="D9" s="3"/>
      <c r="E9" s="3"/>
      <c r="F9" s="3"/>
    </row>
    <row r="10" spans="1:13" ht="20.100000000000001" customHeight="1" x14ac:dyDescent="0.25">
      <c r="A10" s="84">
        <v>41250</v>
      </c>
      <c r="B10" s="88">
        <v>3</v>
      </c>
      <c r="C10" s="88" t="s">
        <v>94</v>
      </c>
      <c r="D10" s="40" t="s">
        <v>95</v>
      </c>
      <c r="E10" s="3">
        <v>1300</v>
      </c>
      <c r="F10" s="3"/>
    </row>
    <row r="11" spans="1:13" ht="20.100000000000001" customHeight="1" x14ac:dyDescent="0.25">
      <c r="A11" s="85"/>
      <c r="B11" s="89"/>
      <c r="C11" s="89"/>
      <c r="D11" s="3" t="s">
        <v>98</v>
      </c>
      <c r="E11" s="3"/>
      <c r="F11" s="3">
        <f>E10</f>
        <v>1300</v>
      </c>
    </row>
    <row r="12" spans="1:13" ht="20.100000000000001" customHeight="1" x14ac:dyDescent="0.25">
      <c r="A12" s="85"/>
      <c r="B12" s="89"/>
      <c r="C12" s="89"/>
      <c r="D12" s="3" t="s">
        <v>99</v>
      </c>
      <c r="E12" s="3">
        <v>1000</v>
      </c>
      <c r="F12" s="3"/>
    </row>
    <row r="13" spans="1:13" ht="20.100000000000001" customHeight="1" x14ac:dyDescent="0.25">
      <c r="A13" s="85"/>
      <c r="B13" s="89"/>
      <c r="C13" s="89"/>
      <c r="D13" s="3" t="s">
        <v>96</v>
      </c>
      <c r="E13" s="3"/>
      <c r="F13" s="3">
        <f>E12</f>
        <v>1000</v>
      </c>
    </row>
    <row r="14" spans="1:13" ht="20.100000000000001" customHeight="1" x14ac:dyDescent="0.25">
      <c r="A14" s="86"/>
      <c r="B14" s="90"/>
      <c r="C14" s="90"/>
      <c r="D14" s="3"/>
      <c r="E14" s="3"/>
      <c r="F14" s="3"/>
    </row>
    <row r="15" spans="1:13" ht="20.100000000000001" customHeight="1" x14ac:dyDescent="0.25">
      <c r="A15" s="84">
        <v>41274</v>
      </c>
      <c r="B15" s="88">
        <v>4</v>
      </c>
      <c r="C15" s="88" t="s">
        <v>101</v>
      </c>
      <c r="D15" s="40" t="s">
        <v>103</v>
      </c>
      <c r="E15" s="3">
        <v>200</v>
      </c>
      <c r="F15" s="3"/>
    </row>
    <row r="16" spans="1:13" ht="20.100000000000001" customHeight="1" x14ac:dyDescent="0.25">
      <c r="A16" s="85"/>
      <c r="B16" s="89"/>
      <c r="C16" s="89"/>
      <c r="D16" s="3" t="s">
        <v>104</v>
      </c>
      <c r="E16" s="3"/>
      <c r="F16" s="3">
        <v>200</v>
      </c>
    </row>
    <row r="17" spans="1:6" ht="20.100000000000001" customHeight="1" x14ac:dyDescent="0.25">
      <c r="A17" s="86"/>
      <c r="B17" s="90"/>
      <c r="C17" s="90"/>
      <c r="D17" s="3"/>
      <c r="E17" s="3"/>
      <c r="F17" s="3"/>
    </row>
    <row r="18" spans="1:6" ht="20.100000000000001" customHeight="1" x14ac:dyDescent="0.25">
      <c r="A18" s="84">
        <v>41274</v>
      </c>
      <c r="B18" s="88">
        <v>5</v>
      </c>
      <c r="C18" s="88" t="s">
        <v>111</v>
      </c>
      <c r="D18" s="40" t="s">
        <v>112</v>
      </c>
      <c r="E18" s="3">
        <v>1300</v>
      </c>
      <c r="F18" s="3"/>
    </row>
    <row r="19" spans="1:6" ht="20.100000000000001" customHeight="1" x14ac:dyDescent="0.25">
      <c r="A19" s="85"/>
      <c r="B19" s="89"/>
      <c r="C19" s="89"/>
      <c r="D19" s="3" t="s">
        <v>113</v>
      </c>
      <c r="E19" s="3"/>
      <c r="F19" s="3">
        <f>E18</f>
        <v>1300</v>
      </c>
    </row>
    <row r="20" spans="1:6" ht="20.100000000000001" customHeight="1" x14ac:dyDescent="0.25">
      <c r="A20" s="85"/>
      <c r="B20" s="89"/>
      <c r="C20" s="89"/>
      <c r="D20" s="3" t="s">
        <v>114</v>
      </c>
      <c r="E20" s="3">
        <v>1000</v>
      </c>
      <c r="F20" s="3"/>
    </row>
    <row r="21" spans="1:6" ht="20.100000000000001" customHeight="1" x14ac:dyDescent="0.25">
      <c r="A21" s="85"/>
      <c r="B21" s="89"/>
      <c r="C21" s="89"/>
      <c r="D21" s="3" t="s">
        <v>115</v>
      </c>
      <c r="E21" s="3"/>
      <c r="F21" s="3">
        <f>E20</f>
        <v>1000</v>
      </c>
    </row>
    <row r="22" spans="1:6" ht="20.100000000000001" customHeight="1" x14ac:dyDescent="0.25">
      <c r="A22" s="85"/>
      <c r="B22" s="89"/>
      <c r="C22" s="89"/>
      <c r="D22" s="3" t="s">
        <v>114</v>
      </c>
      <c r="E22" s="3">
        <f>F23</f>
        <v>200</v>
      </c>
      <c r="F22" s="3"/>
    </row>
    <row r="23" spans="1:6" ht="20.100000000000001" customHeight="1" x14ac:dyDescent="0.25">
      <c r="A23" s="86"/>
      <c r="B23" s="90"/>
      <c r="C23" s="90"/>
      <c r="D23" s="3" t="s">
        <v>116</v>
      </c>
      <c r="E23" s="3"/>
      <c r="F23" s="3">
        <v>200</v>
      </c>
    </row>
    <row r="24" spans="1:6" ht="20.100000000000001" customHeight="1" x14ac:dyDescent="0.25">
      <c r="A24" s="84">
        <v>41274</v>
      </c>
      <c r="B24" s="88">
        <v>6</v>
      </c>
      <c r="C24" s="88" t="s">
        <v>118</v>
      </c>
      <c r="D24" s="40" t="s">
        <v>121</v>
      </c>
      <c r="E24" s="3">
        <v>15</v>
      </c>
      <c r="F24" s="3"/>
    </row>
    <row r="25" spans="1:6" ht="20.100000000000001" customHeight="1" x14ac:dyDescent="0.25">
      <c r="A25" s="85"/>
      <c r="B25" s="89"/>
      <c r="C25" s="89"/>
      <c r="D25" s="3" t="s">
        <v>122</v>
      </c>
      <c r="E25" s="3"/>
      <c r="F25" s="3">
        <f>E24</f>
        <v>15</v>
      </c>
    </row>
    <row r="26" spans="1:6" ht="20.100000000000001" customHeight="1" x14ac:dyDescent="0.25">
      <c r="A26" s="86"/>
      <c r="B26" s="90"/>
      <c r="C26" s="90"/>
      <c r="D26" s="3"/>
      <c r="E26" s="3"/>
      <c r="F26" s="3"/>
    </row>
    <row r="27" spans="1:6" ht="30" customHeight="1" x14ac:dyDescent="0.25">
      <c r="A27" s="84">
        <v>41274</v>
      </c>
      <c r="B27" s="88">
        <v>7</v>
      </c>
      <c r="C27" s="88" t="s">
        <v>123</v>
      </c>
      <c r="D27" s="40" t="s">
        <v>114</v>
      </c>
      <c r="E27" s="3">
        <v>15</v>
      </c>
      <c r="F27" s="3"/>
    </row>
    <row r="28" spans="1:6" ht="20.100000000000001" customHeight="1" x14ac:dyDescent="0.25">
      <c r="A28" s="85"/>
      <c r="B28" s="89"/>
      <c r="C28" s="89"/>
      <c r="D28" s="3" t="s">
        <v>120</v>
      </c>
      <c r="E28" s="3"/>
      <c r="F28" s="3">
        <v>15</v>
      </c>
    </row>
    <row r="29" spans="1:6" ht="20.100000000000001" customHeight="1" x14ac:dyDescent="0.25">
      <c r="A29" s="86"/>
      <c r="B29" s="90"/>
      <c r="C29" s="90"/>
      <c r="D29" s="3"/>
      <c r="E29" s="3"/>
      <c r="F29" s="3"/>
    </row>
    <row r="30" spans="1:6" ht="30" customHeight="1" x14ac:dyDescent="0.25">
      <c r="A30" s="84">
        <v>41274</v>
      </c>
      <c r="B30" s="88">
        <v>8</v>
      </c>
      <c r="C30" s="88" t="s">
        <v>125</v>
      </c>
      <c r="D30" s="40" t="s">
        <v>114</v>
      </c>
      <c r="E30" s="3">
        <v>85</v>
      </c>
      <c r="F30" s="3"/>
    </row>
    <row r="31" spans="1:6" ht="20.100000000000001" customHeight="1" x14ac:dyDescent="0.25">
      <c r="A31" s="85"/>
      <c r="B31" s="89"/>
      <c r="C31" s="89"/>
      <c r="D31" s="3" t="s">
        <v>126</v>
      </c>
      <c r="E31" s="3"/>
      <c r="F31" s="3">
        <v>85</v>
      </c>
    </row>
    <row r="32" spans="1:6" ht="20.100000000000001" customHeight="1" x14ac:dyDescent="0.25">
      <c r="A32" s="86"/>
      <c r="B32" s="90"/>
      <c r="C32" s="90"/>
      <c r="D32" s="3"/>
      <c r="E32" s="3"/>
      <c r="F32" s="3"/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abSelected="1" topLeftCell="A7" workbookViewId="0">
      <selection activeCell="V20" sqref="V20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2">
        <v>1110</v>
      </c>
      <c r="D2" s="92"/>
      <c r="E2" s="92"/>
      <c r="F2" s="55" t="s">
        <v>59</v>
      </c>
      <c r="G2" s="52"/>
      <c r="H2" s="54" t="s">
        <v>5</v>
      </c>
      <c r="I2" s="54"/>
      <c r="J2" s="92">
        <v>1210</v>
      </c>
      <c r="K2" s="92"/>
      <c r="L2" s="92"/>
      <c r="M2" s="55" t="s">
        <v>59</v>
      </c>
      <c r="N2" s="55"/>
      <c r="O2" s="54" t="s">
        <v>5</v>
      </c>
      <c r="P2" s="54"/>
      <c r="Q2" s="92">
        <v>1610</v>
      </c>
      <c r="R2" s="92"/>
      <c r="S2" s="92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3"/>
      <c r="E3" s="94"/>
      <c r="F3" s="56"/>
      <c r="G3" s="52"/>
      <c r="H3" s="56"/>
      <c r="I3" s="56" t="s">
        <v>60</v>
      </c>
      <c r="J3" s="57">
        <v>0</v>
      </c>
      <c r="K3" s="93"/>
      <c r="L3" s="94"/>
      <c r="M3" s="56"/>
      <c r="N3" s="56"/>
      <c r="O3" s="56"/>
      <c r="P3" s="56" t="s">
        <v>60</v>
      </c>
      <c r="Q3" s="57">
        <v>0</v>
      </c>
      <c r="R3" s="93"/>
      <c r="S3" s="94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 t="s">
        <v>100</v>
      </c>
      <c r="C4" s="58">
        <v>1300</v>
      </c>
      <c r="D4" s="59"/>
      <c r="E4" s="58"/>
      <c r="F4" s="56"/>
      <c r="G4" s="52"/>
      <c r="H4" s="56"/>
      <c r="I4" s="56" t="s">
        <v>90</v>
      </c>
      <c r="J4" s="58">
        <v>5000</v>
      </c>
      <c r="K4" s="59" t="s">
        <v>93</v>
      </c>
      <c r="L4" s="58">
        <f>Q4</f>
        <v>3000</v>
      </c>
      <c r="M4" s="56"/>
      <c r="N4" s="56"/>
      <c r="O4" s="56"/>
      <c r="P4" s="56" t="s">
        <v>93</v>
      </c>
      <c r="Q4" s="58">
        <v>3000</v>
      </c>
      <c r="R4" s="59" t="s">
        <v>100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f>C8</f>
        <v>1300</v>
      </c>
      <c r="D9" s="69"/>
      <c r="E9" s="58"/>
      <c r="F9" s="56"/>
      <c r="G9" s="52"/>
      <c r="H9" s="56"/>
      <c r="I9" s="56" t="s">
        <v>60</v>
      </c>
      <c r="J9" s="68">
        <f>J8-L8</f>
        <v>2000</v>
      </c>
      <c r="K9" s="69"/>
      <c r="L9" s="58"/>
      <c r="M9" s="56"/>
      <c r="N9" s="56"/>
      <c r="O9" s="56"/>
      <c r="P9" s="56" t="s">
        <v>60</v>
      </c>
      <c r="Q9" s="68">
        <f>Q8-S8</f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2">
        <v>3130</v>
      </c>
      <c r="D11" s="92"/>
      <c r="E11" s="92"/>
      <c r="F11" s="55" t="s">
        <v>59</v>
      </c>
      <c r="G11" s="52"/>
      <c r="H11" s="54" t="s">
        <v>5</v>
      </c>
      <c r="I11" s="54"/>
      <c r="J11" s="92">
        <v>5150</v>
      </c>
      <c r="K11" s="92"/>
      <c r="L11" s="92"/>
      <c r="M11" s="55" t="s">
        <v>59</v>
      </c>
      <c r="N11" s="55"/>
      <c r="O11" s="54" t="s">
        <v>5</v>
      </c>
      <c r="P11" s="54"/>
      <c r="Q11" s="92">
        <v>6110</v>
      </c>
      <c r="R11" s="92"/>
      <c r="S11" s="92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102</v>
      </c>
      <c r="E13" s="58">
        <v>200</v>
      </c>
      <c r="F13" s="56"/>
      <c r="G13" s="52"/>
      <c r="H13" s="56"/>
      <c r="I13" s="56"/>
      <c r="J13" s="58"/>
      <c r="K13" s="59" t="s">
        <v>90</v>
      </c>
      <c r="L13" s="58">
        <f>J4</f>
        <v>5000</v>
      </c>
      <c r="M13" s="56"/>
      <c r="N13" s="56"/>
      <c r="O13" s="56"/>
      <c r="P13" s="56"/>
      <c r="Q13" s="58"/>
      <c r="R13" s="59" t="s">
        <v>100</v>
      </c>
      <c r="S13" s="58">
        <f>C4</f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f>S17</f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f>E17</f>
        <v>200</v>
      </c>
      <c r="F18" s="56"/>
      <c r="G18" s="52"/>
      <c r="H18" s="56"/>
      <c r="I18" s="56"/>
      <c r="J18" s="68"/>
      <c r="K18" s="69" t="s">
        <v>63</v>
      </c>
      <c r="L18" s="58">
        <f>L17</f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2">
        <v>7200</v>
      </c>
      <c r="D20" s="92"/>
      <c r="E20" s="92"/>
      <c r="F20" s="55" t="s">
        <v>59</v>
      </c>
      <c r="G20" s="52"/>
      <c r="H20" s="54" t="s">
        <v>5</v>
      </c>
      <c r="I20" s="54"/>
      <c r="J20" s="92">
        <v>7410</v>
      </c>
      <c r="K20" s="92"/>
      <c r="L20" s="92"/>
      <c r="M20" s="55" t="s">
        <v>59</v>
      </c>
      <c r="N20" s="55"/>
      <c r="O20" s="54" t="s">
        <v>5</v>
      </c>
      <c r="P20" s="54"/>
      <c r="Q20" s="92">
        <v>5330</v>
      </c>
      <c r="R20" s="92"/>
      <c r="S20" s="92"/>
      <c r="T20" s="55" t="s">
        <v>59</v>
      </c>
      <c r="U20" s="52"/>
      <c r="V20" s="100" t="s">
        <v>131</v>
      </c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 t="s">
        <v>100</v>
      </c>
      <c r="C22" s="58">
        <f>S4</f>
        <v>1000</v>
      </c>
      <c r="D22" s="59"/>
      <c r="E22" s="58"/>
      <c r="F22" s="56"/>
      <c r="G22" s="52"/>
      <c r="H22" s="56"/>
      <c r="I22" s="56" t="s">
        <v>102</v>
      </c>
      <c r="J22" s="78">
        <f>E13</f>
        <v>200</v>
      </c>
      <c r="K22" s="59"/>
      <c r="L22" s="58"/>
      <c r="M22" s="56"/>
      <c r="N22" s="56"/>
      <c r="O22" s="56"/>
      <c r="P22" s="56" t="s">
        <v>61</v>
      </c>
      <c r="Q22" s="58">
        <f>C26</f>
        <v>1000</v>
      </c>
      <c r="R22" s="59" t="s">
        <v>61</v>
      </c>
      <c r="S22" s="58">
        <f>S17</f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 t="s">
        <v>61</v>
      </c>
      <c r="Q23" s="60">
        <f>J26</f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 t="s">
        <v>124</v>
      </c>
      <c r="Q24" s="76">
        <f>E31</f>
        <v>15</v>
      </c>
      <c r="R24" s="67"/>
      <c r="S24" s="67">
        <f>S22-Q22-Q23</f>
        <v>100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 t="s">
        <v>127</v>
      </c>
      <c r="Q25" s="103">
        <f>S25</f>
        <v>85</v>
      </c>
      <c r="R25" s="75"/>
      <c r="S25" s="67">
        <f>S24-Q24</f>
        <v>85</v>
      </c>
      <c r="T25"/>
      <c r="U25" s="52" t="s">
        <v>119</v>
      </c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 t="s">
        <v>61</v>
      </c>
      <c r="E26" s="67">
        <f>C26</f>
        <v>1000</v>
      </c>
      <c r="F26" s="56"/>
      <c r="G26" s="52"/>
      <c r="H26" s="56"/>
      <c r="I26" s="56" t="s">
        <v>62</v>
      </c>
      <c r="J26" s="65">
        <f>SUM(J22:J25)</f>
        <v>200</v>
      </c>
      <c r="K26" s="66" t="s">
        <v>61</v>
      </c>
      <c r="L26" s="67">
        <f>J26</f>
        <v>200</v>
      </c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2">
        <v>9210</v>
      </c>
      <c r="D29" s="92"/>
      <c r="E29" s="92"/>
      <c r="F29" s="55" t="s">
        <v>59</v>
      </c>
      <c r="G29" s="52"/>
      <c r="H29" s="54" t="s">
        <v>5</v>
      </c>
      <c r="I29" s="54"/>
      <c r="J29" s="92">
        <v>3310</v>
      </c>
      <c r="K29" s="92"/>
      <c r="L29" s="92"/>
      <c r="M29" s="55" t="s">
        <v>59</v>
      </c>
      <c r="N29" s="55"/>
      <c r="O29" s="54" t="s">
        <v>5</v>
      </c>
      <c r="P29" s="54"/>
      <c r="Q29" s="92">
        <v>5310</v>
      </c>
      <c r="R29" s="92"/>
      <c r="S29" s="92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 t="s">
        <v>117</v>
      </c>
      <c r="C31" s="58">
        <f>S24*15%</f>
        <v>15</v>
      </c>
      <c r="D31" s="59" t="s">
        <v>124</v>
      </c>
      <c r="E31" s="58">
        <f>C31</f>
        <v>15</v>
      </c>
      <c r="F31" s="56"/>
      <c r="G31" s="52"/>
      <c r="H31" s="56"/>
      <c r="I31" s="56"/>
      <c r="J31" s="58"/>
      <c r="K31" s="59" t="s">
        <v>117</v>
      </c>
      <c r="L31" s="58">
        <f>C31</f>
        <v>15</v>
      </c>
      <c r="M31" s="56"/>
      <c r="N31" s="56"/>
      <c r="O31" s="56"/>
      <c r="P31" s="56"/>
      <c r="Q31" s="58"/>
      <c r="R31" s="59" t="s">
        <v>127</v>
      </c>
      <c r="S31" s="58">
        <f>S25</f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f>L31</f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f>S31</f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f>S35</f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zoomScaleNormal="100" workbookViewId="0">
      <selection activeCell="G14" sqref="G14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1" t="s">
        <v>6</v>
      </c>
      <c r="B1" s="91"/>
      <c r="C1" s="91"/>
      <c r="D1" s="91"/>
      <c r="E1" s="91"/>
    </row>
    <row r="2" spans="1:5" x14ac:dyDescent="0.25">
      <c r="A2" s="1"/>
      <c r="B2" s="91" t="s">
        <v>7</v>
      </c>
      <c r="C2" s="91"/>
      <c r="D2" s="91"/>
      <c r="E2" s="1"/>
    </row>
    <row r="3" spans="1:5" x14ac:dyDescent="0.25">
      <c r="A3" s="1"/>
      <c r="B3" s="95" t="s">
        <v>38</v>
      </c>
      <c r="C3" s="95"/>
      <c r="D3" s="95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10</v>
      </c>
      <c r="B5" s="88" t="s">
        <v>8</v>
      </c>
      <c r="C5" s="88" t="s">
        <v>9</v>
      </c>
      <c r="D5" s="88" t="s">
        <v>68</v>
      </c>
      <c r="E5" s="88" t="s">
        <v>66</v>
      </c>
    </row>
    <row r="6" spans="1:5" x14ac:dyDescent="0.25">
      <c r="A6" s="90"/>
      <c r="B6" s="90"/>
      <c r="C6" s="90"/>
      <c r="D6" s="90"/>
      <c r="E6" s="90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105</v>
      </c>
      <c r="C9" s="5">
        <v>1210</v>
      </c>
      <c r="D9" s="101">
        <f>'forma-T'!J9</f>
        <v>2000</v>
      </c>
      <c r="E9" s="7"/>
    </row>
    <row r="10" spans="1:5" ht="38.25" customHeight="1" x14ac:dyDescent="0.25">
      <c r="A10" s="11">
        <v>3</v>
      </c>
      <c r="B10" s="13" t="s">
        <v>106</v>
      </c>
      <c r="C10" s="5">
        <v>1610</v>
      </c>
      <c r="D10" s="101">
        <f>'forma-T'!Q9</f>
        <v>2000</v>
      </c>
      <c r="E10" s="7"/>
    </row>
    <row r="11" spans="1:5" ht="38.25" customHeight="1" x14ac:dyDescent="0.25">
      <c r="A11" s="11">
        <v>4</v>
      </c>
      <c r="B11" s="13" t="s">
        <v>107</v>
      </c>
      <c r="C11" s="5">
        <v>3130</v>
      </c>
      <c r="D11" s="4"/>
      <c r="E11" s="102">
        <f>'forma-T'!E18</f>
        <v>200</v>
      </c>
    </row>
    <row r="12" spans="1:5" ht="38.25" customHeight="1" x14ac:dyDescent="0.25">
      <c r="A12" s="11">
        <v>5</v>
      </c>
      <c r="B12" s="13" t="s">
        <v>108</v>
      </c>
      <c r="C12" s="5">
        <v>5150</v>
      </c>
      <c r="D12" s="4"/>
      <c r="E12" s="102">
        <f>'forma-T'!L18</f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102">
        <f>'forma-T'!S17</f>
        <v>1300</v>
      </c>
    </row>
    <row r="14" spans="1:5" ht="38.25" customHeight="1" x14ac:dyDescent="0.25">
      <c r="A14" s="11">
        <v>7</v>
      </c>
      <c r="B14" s="13" t="s">
        <v>109</v>
      </c>
      <c r="C14" s="5">
        <v>7200</v>
      </c>
      <c r="D14" s="101">
        <f>'forma-T'!C26</f>
        <v>1000</v>
      </c>
      <c r="E14" s="7"/>
    </row>
    <row r="15" spans="1:5" ht="38.25" customHeight="1" x14ac:dyDescent="0.25">
      <c r="A15" s="11">
        <v>8</v>
      </c>
      <c r="B15" s="13" t="s">
        <v>110</v>
      </c>
      <c r="C15" s="5">
        <v>7410</v>
      </c>
      <c r="D15" s="101">
        <f>'forma-T'!J26</f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E13" sqref="E13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6" t="s">
        <v>13</v>
      </c>
      <c r="C1" s="96"/>
      <c r="D1" s="96"/>
      <c r="E1" s="96"/>
      <c r="F1" s="96"/>
      <c r="G1" s="96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7" t="s">
        <v>14</v>
      </c>
      <c r="C3" s="97"/>
      <c r="D3" s="97"/>
      <c r="E3" s="97"/>
      <c r="F3" s="97"/>
      <c r="G3" s="97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39</v>
      </c>
      <c r="C7" s="106">
        <f>'forma-T'!C9</f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105</v>
      </c>
      <c r="C8" s="107">
        <f>'forma-T'!J9</f>
        <v>2000</v>
      </c>
      <c r="D8" s="24" t="s">
        <v>128</v>
      </c>
      <c r="E8" s="107">
        <f>'forma-T'!E18</f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106</v>
      </c>
      <c r="C9" s="107">
        <f>'forma-T'!Q9</f>
        <v>2000</v>
      </c>
      <c r="D9" s="24" t="s">
        <v>129</v>
      </c>
      <c r="E9" s="107">
        <f>'forma-T'!L36</f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108</v>
      </c>
      <c r="E11" s="107">
        <f>'forma-T'!L18</f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130</v>
      </c>
      <c r="E12" s="107">
        <f>'forma-T'!S36</f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12" sqref="C12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98" t="s">
        <v>48</v>
      </c>
      <c r="C4" s="98"/>
      <c r="D4" s="98"/>
      <c r="E4" s="98"/>
    </row>
    <row r="6" spans="2:5" ht="25.9" customHeight="1" x14ac:dyDescent="0.25">
      <c r="B6" t="s">
        <v>40</v>
      </c>
      <c r="C6" s="104">
        <f>'forma-T'!S17</f>
        <v>1300</v>
      </c>
    </row>
    <row r="7" spans="2:5" ht="25.9" customHeight="1" x14ac:dyDescent="0.25">
      <c r="B7" t="s">
        <v>49</v>
      </c>
      <c r="C7" s="105">
        <f>'forma-T'!C26</f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105">
        <f>'forma-T'!J26</f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4" zoomScaleNormal="100" workbookViewId="0">
      <selection activeCell="C9" sqref="A9:XFD9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99" t="s">
        <v>53</v>
      </c>
      <c r="B1" s="99"/>
      <c r="C1" s="99"/>
      <c r="D1" s="99"/>
      <c r="E1" s="99"/>
    </row>
    <row r="2" spans="1:5" ht="27.75" customHeight="1" x14ac:dyDescent="0.25">
      <c r="A2" s="99" t="s">
        <v>57</v>
      </c>
      <c r="B2" s="99"/>
      <c r="C2" s="99"/>
      <c r="D2" s="99"/>
      <c r="E2" s="99"/>
    </row>
    <row r="3" spans="1:5" ht="23.25" customHeight="1" x14ac:dyDescent="0.25">
      <c r="A3" s="21"/>
      <c r="B3" s="77" t="s">
        <v>16</v>
      </c>
      <c r="C3" s="44" t="s">
        <v>56</v>
      </c>
      <c r="D3" s="77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108">
        <f>'mogeba-zarali'!C6</f>
        <v>1300</v>
      </c>
      <c r="D4" s="21"/>
      <c r="E4" s="44">
        <v>1</v>
      </c>
    </row>
    <row r="5" spans="1:5" ht="30" customHeight="1" x14ac:dyDescent="0.25">
      <c r="A5" s="44">
        <v>2</v>
      </c>
      <c r="B5" s="80" t="s">
        <v>69</v>
      </c>
      <c r="C5" s="108">
        <f>'mogeba-zarali'!C7</f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108">
        <f>'forma-T'!Q8</f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f>'saregistracio jurnali'!E34</f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108">
        <f>'forma-T'!C9</f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108">
        <f>'forma-T'!J9</f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108">
        <f>'forma-T'!Q9</f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0" t="s">
        <v>24</v>
      </c>
      <c r="C11" s="108">
        <f>'forma-T'!E18</f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108">
        <f>'forma-T'!L18</f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108">
        <f>'forma-T'!L36</f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108">
        <f>'forma-T'!S36</f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f>'sacdeli balansi'!D18</f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f>balansi!C14</f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f>balansi!E10</f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f>balansi!E13</f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f>balansi!E14</f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f>'mogeba-zarali'!C8</f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f>'mogeba-zarali'!C10</f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f>'mogeba-zarali'!C12</f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f>'mogeba-zarali'!C11</f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Giorgi Nikoladze</cp:lastModifiedBy>
  <dcterms:created xsi:type="dcterms:W3CDTF">2006-09-16T00:00:00Z</dcterms:created>
  <dcterms:modified xsi:type="dcterms:W3CDTF">2024-02-17T09:16:56Z</dcterms:modified>
</cp:coreProperties>
</file>