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8_{5BA85651-6FB0-47FC-99E1-0FA5BFDFE284}" xr6:coauthVersionLast="45" xr6:coauthVersionMax="45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10" l="1"/>
  <c r="D23" i="10"/>
  <c r="D15" i="10"/>
  <c r="D17" i="10" s="1"/>
  <c r="C30" i="10"/>
  <c r="C23" i="10"/>
  <c r="C15" i="10"/>
  <c r="C17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F16" i="4"/>
  <c r="F20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F23" i="4"/>
  <c r="F25" i="4" s="1"/>
  <c r="C41" i="6" l="1"/>
</calcChain>
</file>

<file path=xl/sharedStrings.xml><?xml version="1.0" encoding="utf-8"?>
<sst xmlns="http://schemas.openxmlformats.org/spreadsheetml/2006/main" count="108" uniqueCount="90">
  <si>
    <t>საწარმო X</t>
  </si>
  <si>
    <t>საწესდებო კაპიტალი</t>
  </si>
  <si>
    <t>რეგისტრაციის ადგილი: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</si>
  <si>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</si>
  <si>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</si>
  <si>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</si>
  <si>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</si>
  <si>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</si>
  <si>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</si>
  <si>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</si>
  <si>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</si>
  <si>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</si>
  <si>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</si>
  <si>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</si>
  <si>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</si>
  <si>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</si>
  <si>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</si>
  <si>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</si>
  <si>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</si>
  <si>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</si>
  <si>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</si>
  <si>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</si>
  <si>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</si>
  <si>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</si>
  <si>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</si>
  <si>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</si>
  <si>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</si>
  <si>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</si>
  <si>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</si>
  <si>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</si>
  <si>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</si>
  <si>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</si>
  <si>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</si>
  <si>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</si>
  <si>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</si>
  <si>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</si>
  <si>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</si>
  <si>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</si>
  <si>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</si>
  <si>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</si>
  <si>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საქმიანობის ტიპი: </t>
  </si>
  <si>
    <t xml:space="preserve">გაზომვის ერთეული: </t>
  </si>
  <si>
    <t>საანგარიშო პერიოდისათვის</t>
  </si>
  <si>
    <t xml:space="preserve">სუბიექტი: 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</si>
  <si>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</si>
  <si>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</si>
  <si>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</si>
  <si>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</si>
  <si>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</si>
  <si>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</si>
  <si>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</si>
  <si>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</si>
  <si>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</si>
  <si>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</si>
  <si>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</si>
  <si>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</si>
  <si>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</si>
  <si>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</si>
  <si>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</si>
  <si>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</si>
  <si>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</si>
  <si>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</si>
  <si>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</si>
  <si>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</si>
  <si>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</si>
  <si>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</si>
  <si>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</si>
  <si>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</si>
  <si>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</si>
  <si>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</si>
  <si>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</si>
  <si>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</si>
  <si>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</si>
  <si>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</si>
  <si>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</si>
  <si>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</si>
  <si>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</si>
  <si>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</si>
  <si>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</si>
  <si>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</si>
  <si>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</si>
  <si>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საქმიანობის ტიპი: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</si>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</sst>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C105"/>
  <sheetViews>
    <sheetView topLeftCell="A12" workbookViewId="0">
      <selection activeCell="F20" sqref="F20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5" width="8.140625" style="1" customWidth="1"/>
    <col min="6" max="6" width="13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48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42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6" t="s">
        <v>49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43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40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3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41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4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50</v>
      </c>
      <c r="G12" s="8"/>
      <c r="H12" s="34"/>
      <c r="I12" s="9" t="s">
        <v>51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5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08" t="s">
        <v>6</v>
      </c>
      <c r="B15" s="108"/>
      <c r="C15" s="108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09" t="s">
        <v>7</v>
      </c>
      <c r="B16" s="109"/>
      <c r="C16" s="109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82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83</v>
      </c>
      <c r="B18" s="78"/>
      <c r="C18" s="78"/>
      <c r="D18" s="77"/>
      <c r="E18" s="77"/>
      <c r="F18" s="41">
        <v>-400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08" t="s">
        <v>8</v>
      </c>
      <c r="B19" s="108"/>
      <c r="C19" s="108"/>
      <c r="D19" s="13"/>
      <c r="E19" s="13"/>
      <c r="F19" s="15">
        <v>-1403.33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0" t="s">
        <v>9</v>
      </c>
      <c r="B20" s="110"/>
      <c r="C20" s="110"/>
      <c r="D20" s="13"/>
      <c r="E20" s="13"/>
      <c r="F20" s="16">
        <f>F16+F17+F18+F19</f>
        <v>12196.67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08" t="s">
        <v>39</v>
      </c>
      <c r="B22" s="108"/>
      <c r="C22" s="108"/>
      <c r="D22" s="11"/>
      <c r="E22" s="11"/>
      <c r="F22" s="19">
        <v>1528.92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11" t="s">
        <v>52</v>
      </c>
      <c r="B23" s="111"/>
      <c r="C23" s="111"/>
      <c r="D23" s="20"/>
      <c r="E23" s="20"/>
      <c r="F23" s="21">
        <f>F20-F22</f>
        <v>10667.75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13" t="s">
        <v>10</v>
      </c>
      <c r="B24" s="113"/>
      <c r="C24" s="113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11" t="s">
        <v>53</v>
      </c>
      <c r="B25" s="111"/>
      <c r="C25" s="111"/>
      <c r="D25" s="23"/>
      <c r="E25" s="23"/>
      <c r="F25" s="41">
        <f>F23+F24</f>
        <v>9867.75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11</v>
      </c>
      <c r="B29" s="112"/>
      <c r="C29" s="112"/>
      <c r="D29" s="28"/>
      <c r="E29" s="28"/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BW539"/>
  <sheetViews>
    <sheetView topLeftCell="A22" workbookViewId="0">
      <selection activeCell="C40" sqref="C40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6" t="s">
        <v>57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54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8" t="s">
        <v>43</v>
      </c>
      <c r="B4" s="118"/>
      <c r="C4" s="118"/>
      <c r="D4" s="118"/>
      <c r="E4" s="118"/>
      <c r="F4" s="118"/>
      <c r="G4" s="118"/>
      <c r="H4" s="118"/>
      <c r="I4" s="118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40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3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4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12</v>
      </c>
      <c r="B10" s="114" t="s">
        <v>55</v>
      </c>
      <c r="C10" s="114"/>
      <c r="D10" s="46"/>
      <c r="E10" s="114" t="s">
        <v>56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13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14</v>
      </c>
      <c r="B13" s="61">
        <v>10816.67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15</v>
      </c>
      <c r="B14" s="46"/>
      <c r="C14" s="49">
        <f>B13</f>
        <v>10816.67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16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17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84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18</v>
      </c>
      <c r="B19" s="62">
        <v>104800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19</v>
      </c>
      <c r="B20" s="63"/>
      <c r="C20" s="49">
        <f>B17+B19+B18</f>
        <v>128800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20</v>
      </c>
      <c r="B22" s="52"/>
      <c r="C22" s="64">
        <f>C20+C14</f>
        <v>139616.67000000001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21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22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23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24</v>
      </c>
      <c r="B28" s="61">
        <v>8867.75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25</v>
      </c>
      <c r="B29" s="54"/>
      <c r="C29" s="56">
        <f>B27+B28</f>
        <v>58867.75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26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27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28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>
        <v>1528.92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>
        <v>240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29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44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85</v>
      </c>
      <c r="B37" s="62">
        <v>18000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30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45</v>
      </c>
      <c r="B39" s="61">
        <v>1768.92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31</v>
      </c>
      <c r="C40" s="71">
        <f>B36+B38+B39+B37</f>
        <v>20748.919999999998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32</v>
      </c>
      <c r="B41" s="59"/>
      <c r="C41" s="64">
        <f>C29+C33+C40</f>
        <v>139616.66999999998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11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R70"/>
  <sheetViews>
    <sheetView topLeftCell="A7" workbookViewId="0">
      <selection activeCell="C19" sqref="C19:D19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44" ht="15.75" customHeight="1" x14ac:dyDescent="0.25">
      <c r="A2" s="126" t="s">
        <v>47</v>
      </c>
      <c r="B2" s="126"/>
      <c r="C2" s="126"/>
      <c r="D2" s="126"/>
      <c r="E2" s="126"/>
      <c r="F2" s="126"/>
      <c r="G2" s="126"/>
      <c r="H2" s="126"/>
      <c r="I2" s="126"/>
      <c r="J2" s="126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6" t="s">
        <v>78</v>
      </c>
      <c r="B3" s="126"/>
      <c r="C3" s="126"/>
      <c r="D3" s="126"/>
      <c r="E3" s="126"/>
      <c r="F3" s="126"/>
      <c r="G3" s="126"/>
      <c r="H3" s="126"/>
      <c r="I3" s="126"/>
      <c r="J3" s="126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1" t="s">
        <v>43</v>
      </c>
      <c r="B4" s="121"/>
      <c r="C4" s="121"/>
      <c r="D4" s="121"/>
      <c r="E4" s="121"/>
      <c r="F4" s="121"/>
      <c r="G4" s="121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1" t="s">
        <v>81</v>
      </c>
      <c r="B5" s="121"/>
      <c r="C5" s="121"/>
      <c r="D5" s="121"/>
      <c r="E5" s="121"/>
      <c r="F5" s="121"/>
      <c r="G5" s="121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1" t="s">
        <v>3</v>
      </c>
      <c r="B6" s="121"/>
      <c r="C6" s="121"/>
      <c r="D6" s="121"/>
      <c r="E6" s="121"/>
      <c r="F6" s="121"/>
      <c r="G6" s="121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1" t="s">
        <v>41</v>
      </c>
      <c r="B7" s="121"/>
      <c r="C7" s="121"/>
      <c r="D7" s="121"/>
      <c r="E7" s="121"/>
      <c r="F7" s="121"/>
      <c r="G7" s="121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1" t="s">
        <v>4</v>
      </c>
      <c r="B8" s="121"/>
      <c r="C8" s="121"/>
      <c r="D8" s="121"/>
      <c r="E8" s="121"/>
      <c r="F8" s="121"/>
      <c r="G8" s="121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19"/>
      <c r="B10" s="122" t="s">
        <v>1</v>
      </c>
      <c r="C10" s="122" t="s">
        <v>33</v>
      </c>
      <c r="D10" s="122"/>
      <c r="E10" s="122" t="s">
        <v>34</v>
      </c>
      <c r="F10" s="122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19"/>
      <c r="B11" s="122"/>
      <c r="C11" s="122"/>
      <c r="D11" s="122"/>
      <c r="E11" s="122"/>
      <c r="F11" s="122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19"/>
      <c r="B12" s="122"/>
      <c r="C12" s="122"/>
      <c r="D12" s="122"/>
      <c r="E12" s="122"/>
      <c r="F12" s="122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79</v>
      </c>
      <c r="B13" s="84">
        <v>0</v>
      </c>
      <c r="C13" s="124">
        <v>0</v>
      </c>
      <c r="D13" s="124"/>
      <c r="E13" s="124">
        <f>B13+C13</f>
        <v>0</v>
      </c>
      <c r="F13" s="124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35</v>
      </c>
      <c r="B14" s="80">
        <v>0</v>
      </c>
      <c r="C14" s="120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80</v>
      </c>
      <c r="B15" s="84">
        <f>B13+B14</f>
        <v>0</v>
      </c>
      <c r="C15" s="123">
        <f>C13+C14</f>
        <v>0</v>
      </c>
      <c r="D15" s="124"/>
      <c r="E15" s="124">
        <f t="shared" si="0"/>
        <v>0</v>
      </c>
      <c r="F15" s="124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86</v>
      </c>
      <c r="B16" s="80">
        <v>50000</v>
      </c>
      <c r="C16" s="120"/>
      <c r="D16" s="119"/>
      <c r="E16" s="119">
        <f t="shared" ref="E16:E17" si="1">B16+C16</f>
        <v>50000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35</v>
      </c>
      <c r="B17" s="80"/>
      <c r="C17" s="120">
        <v>9867.75</v>
      </c>
      <c r="D17" s="119"/>
      <c r="E17" s="119">
        <f t="shared" si="1"/>
        <v>9867.75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46</v>
      </c>
      <c r="B18" s="80"/>
      <c r="C18" s="120">
        <v>-1000</v>
      </c>
      <c r="D18" s="119"/>
      <c r="E18" s="119">
        <f t="shared" ref="E18" si="2">B18+C18</f>
        <v>-1000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87</v>
      </c>
      <c r="B19" s="83">
        <f>B15+B16+B17+B18</f>
        <v>50000</v>
      </c>
      <c r="C19" s="123">
        <f>C16+C17+C18</f>
        <v>8867.75</v>
      </c>
      <c r="D19" s="123"/>
      <c r="E19" s="124">
        <f t="shared" ref="E19" si="3">B19+C19</f>
        <v>58867.75</v>
      </c>
      <c r="F19" s="124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D49"/>
  <sheetViews>
    <sheetView tabSelected="1" workbookViewId="0">
      <selection activeCell="C15" sqref="C15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27" t="s">
        <v>58</v>
      </c>
      <c r="B1" s="127"/>
      <c r="C1" s="127"/>
      <c r="D1" s="127"/>
    </row>
    <row r="2" spans="1:4" ht="18" x14ac:dyDescent="0.25">
      <c r="A2" s="127" t="s">
        <v>59</v>
      </c>
      <c r="B2" s="127"/>
      <c r="C2" s="127"/>
      <c r="D2" s="127"/>
    </row>
    <row r="3" spans="1:4" s="69" customFormat="1" x14ac:dyDescent="0.25">
      <c r="A3" s="128"/>
      <c r="B3" s="128"/>
      <c r="C3" s="128"/>
      <c r="D3" s="128"/>
    </row>
    <row r="4" spans="1:4" x14ac:dyDescent="0.25">
      <c r="A4" s="118" t="s">
        <v>43</v>
      </c>
      <c r="B4" s="118"/>
      <c r="C4" s="118"/>
      <c r="D4" s="118"/>
    </row>
    <row r="5" spans="1:4" s="67" customFormat="1" x14ac:dyDescent="0.3">
      <c r="A5" s="107" t="s">
        <v>40</v>
      </c>
      <c r="B5" s="107"/>
      <c r="C5" s="107"/>
      <c r="D5" s="107"/>
    </row>
    <row r="6" spans="1:4" s="67" customFormat="1" x14ac:dyDescent="0.3">
      <c r="A6" s="107" t="s">
        <v>3</v>
      </c>
      <c r="B6" s="107"/>
      <c r="C6" s="107"/>
      <c r="D6" s="107"/>
    </row>
    <row r="7" spans="1:4" ht="17.45" customHeight="1" x14ac:dyDescent="0.3">
      <c r="A7" s="73" t="s">
        <v>41</v>
      </c>
      <c r="B7" s="79"/>
      <c r="C7" s="73"/>
      <c r="D7" s="73"/>
    </row>
    <row r="8" spans="1:4" ht="15.75" customHeight="1" x14ac:dyDescent="0.3">
      <c r="A8" s="73" t="s">
        <v>4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88</v>
      </c>
      <c r="C11" s="86" t="s">
        <v>50</v>
      </c>
      <c r="D11" s="86" t="s">
        <v>51</v>
      </c>
    </row>
    <row r="12" spans="1:4" x14ac:dyDescent="0.25">
      <c r="A12" s="87" t="s">
        <v>36</v>
      </c>
      <c r="B12" s="87"/>
      <c r="C12" s="88"/>
      <c r="D12" s="88"/>
    </row>
    <row r="13" spans="1:4" x14ac:dyDescent="0.25">
      <c r="A13" s="89" t="s">
        <v>60</v>
      </c>
      <c r="B13" s="89">
        <v>1</v>
      </c>
      <c r="C13" s="88">
        <v>50000</v>
      </c>
      <c r="D13" s="88"/>
    </row>
    <row r="14" spans="1:4" ht="30" x14ac:dyDescent="0.25">
      <c r="A14" s="90" t="s">
        <v>61</v>
      </c>
      <c r="B14" s="90">
        <v>2</v>
      </c>
      <c r="C14" s="88">
        <v>-42960</v>
      </c>
      <c r="D14" s="88"/>
    </row>
    <row r="15" spans="1:4" ht="25.5" x14ac:dyDescent="0.25">
      <c r="A15" s="92" t="s">
        <v>62</v>
      </c>
      <c r="B15" s="92"/>
      <c r="C15" s="97">
        <f>C13+C14</f>
        <v>7040</v>
      </c>
      <c r="D15" s="97">
        <f>D13+D14</f>
        <v>0</v>
      </c>
    </row>
    <row r="16" spans="1:4" s="76" customFormat="1" x14ac:dyDescent="0.25">
      <c r="A16" s="93" t="s">
        <v>89</v>
      </c>
      <c r="B16" s="93">
        <v>3</v>
      </c>
      <c r="C16" s="88">
        <v>-1240</v>
      </c>
      <c r="D16" s="88"/>
    </row>
    <row r="17" spans="1:4" s="76" customFormat="1" x14ac:dyDescent="0.25">
      <c r="A17" s="92" t="s">
        <v>63</v>
      </c>
      <c r="B17" s="92"/>
      <c r="C17" s="100">
        <f>C15+C16</f>
        <v>5800</v>
      </c>
      <c r="D17" s="100">
        <f>D15+D16</f>
        <v>0</v>
      </c>
    </row>
    <row r="18" spans="1:4" s="69" customFormat="1" x14ac:dyDescent="0.25">
      <c r="A18" s="87" t="s">
        <v>64</v>
      </c>
      <c r="B18" s="87"/>
      <c r="C18" s="94"/>
      <c r="D18" s="94"/>
    </row>
    <row r="19" spans="1:4" s="69" customFormat="1" ht="30" x14ac:dyDescent="0.25">
      <c r="A19" s="90" t="s">
        <v>65</v>
      </c>
      <c r="B19" s="90">
        <v>4</v>
      </c>
      <c r="C19" s="91">
        <v>-11000</v>
      </c>
      <c r="D19" s="91"/>
    </row>
    <row r="20" spans="1:4" s="76" customFormat="1" ht="30" x14ac:dyDescent="0.25">
      <c r="A20" s="90" t="s">
        <v>66</v>
      </c>
      <c r="B20" s="90">
        <v>5</v>
      </c>
      <c r="C20" s="91"/>
      <c r="D20" s="91"/>
    </row>
    <row r="21" spans="1:4" s="76" customFormat="1" x14ac:dyDescent="0.25">
      <c r="A21" s="90" t="s">
        <v>67</v>
      </c>
      <c r="B21" s="90">
        <v>6</v>
      </c>
      <c r="C21" s="91"/>
      <c r="D21" s="91"/>
    </row>
    <row r="22" spans="1:4" s="76" customFormat="1" x14ac:dyDescent="0.25">
      <c r="A22" s="90" t="s">
        <v>68</v>
      </c>
      <c r="B22" s="90">
        <v>7</v>
      </c>
      <c r="C22" s="91"/>
      <c r="D22" s="91"/>
    </row>
    <row r="23" spans="1:4" s="76" customFormat="1" ht="25.5" x14ac:dyDescent="0.25">
      <c r="A23" s="92" t="s">
        <v>69</v>
      </c>
      <c r="B23" s="92"/>
      <c r="C23" s="101">
        <f>C19</f>
        <v>-11000</v>
      </c>
      <c r="D23" s="101">
        <f>D19</f>
        <v>0</v>
      </c>
    </row>
    <row r="24" spans="1:4" s="76" customFormat="1" x14ac:dyDescent="0.25">
      <c r="A24" s="87" t="s">
        <v>70</v>
      </c>
      <c r="B24" s="87"/>
      <c r="C24" s="91"/>
      <c r="D24" s="91"/>
    </row>
    <row r="25" spans="1:4" s="76" customFormat="1" x14ac:dyDescent="0.25">
      <c r="A25" s="90" t="s">
        <v>71</v>
      </c>
      <c r="B25" s="90">
        <v>8</v>
      </c>
      <c r="C25" s="91">
        <v>50000</v>
      </c>
      <c r="D25" s="91"/>
    </row>
    <row r="26" spans="1:4" s="69" customFormat="1" x14ac:dyDescent="0.25">
      <c r="A26" s="90" t="s">
        <v>72</v>
      </c>
      <c r="B26" s="90">
        <v>9</v>
      </c>
      <c r="C26" s="91">
        <v>60000</v>
      </c>
      <c r="D26" s="91"/>
    </row>
    <row r="27" spans="1:4" s="69" customFormat="1" ht="15.6" customHeight="1" x14ac:dyDescent="0.25">
      <c r="A27" s="89" t="s">
        <v>73</v>
      </c>
      <c r="B27" s="89">
        <v>10</v>
      </c>
      <c r="C27" s="94"/>
      <c r="D27" s="94"/>
    </row>
    <row r="28" spans="1:4" s="76" customFormat="1" ht="15.6" customHeight="1" x14ac:dyDescent="0.25">
      <c r="A28" s="89" t="s">
        <v>74</v>
      </c>
      <c r="B28" s="89">
        <v>11</v>
      </c>
      <c r="C28" s="94"/>
      <c r="D28" s="94"/>
    </row>
    <row r="29" spans="1:4" s="76" customFormat="1" ht="15.6" customHeight="1" x14ac:dyDescent="0.25">
      <c r="A29" s="89" t="s">
        <v>75</v>
      </c>
      <c r="B29" s="89">
        <v>12</v>
      </c>
      <c r="C29" s="99"/>
      <c r="D29" s="99"/>
    </row>
    <row r="30" spans="1:4" x14ac:dyDescent="0.25">
      <c r="A30" s="90" t="s">
        <v>76</v>
      </c>
      <c r="B30" s="90"/>
      <c r="C30" s="95">
        <f>SUM(C25:C29)</f>
        <v>110000</v>
      </c>
      <c r="D30" s="95">
        <f>SUM(D25:D29)</f>
        <v>0</v>
      </c>
    </row>
    <row r="31" spans="1:4" ht="25.5" x14ac:dyDescent="0.25">
      <c r="A31" s="92" t="s">
        <v>77</v>
      </c>
      <c r="B31" s="92"/>
      <c r="C31" s="95">
        <f>C17+C23+C30</f>
        <v>104800</v>
      </c>
      <c r="D31" s="95">
        <f>D17+D23+D30</f>
        <v>0</v>
      </c>
    </row>
    <row r="32" spans="1:4" x14ac:dyDescent="0.25">
      <c r="A32" s="96" t="s">
        <v>37</v>
      </c>
      <c r="B32" s="96"/>
      <c r="C32" s="94">
        <v>0</v>
      </c>
      <c r="D32" s="94">
        <v>0</v>
      </c>
    </row>
    <row r="33" spans="1:4" x14ac:dyDescent="0.25">
      <c r="A33" s="96" t="s">
        <v>38</v>
      </c>
      <c r="B33" s="96"/>
      <c r="C33" s="95">
        <f>C32+C31</f>
        <v>104800</v>
      </c>
      <c r="D33" s="95">
        <f>D32+D31</f>
        <v>0</v>
      </c>
    </row>
    <row r="34" spans="1:4" x14ac:dyDescent="0.25">
      <c r="A34" s="66"/>
      <c r="B34" s="66"/>
    </row>
    <row r="35" spans="1:4" x14ac:dyDescent="0.25">
      <c r="A35" s="66"/>
      <c r="B35" s="66"/>
    </row>
    <row r="36" spans="1:4" x14ac:dyDescent="0.25">
      <c r="A36" s="66"/>
      <c r="B36" s="66"/>
    </row>
    <row r="37" spans="1:4" x14ac:dyDescent="0.25">
      <c r="A37" s="66"/>
      <c r="B37" s="66"/>
    </row>
    <row r="38" spans="1:4" x14ac:dyDescent="0.25">
      <c r="A38" s="66"/>
    </row>
    <row r="39" spans="1:4" x14ac:dyDescent="0.25">
      <c r="A39" s="66"/>
    </row>
    <row r="40" spans="1:4" x14ac:dyDescent="0.25">
      <c r="A40" s="98"/>
    </row>
    <row r="41" spans="1:4" x14ac:dyDescent="0.25">
      <c r="A41" s="66"/>
    </row>
    <row r="42" spans="1:4" x14ac:dyDescent="0.25">
      <c r="A42" s="66"/>
    </row>
    <row r="43" spans="1:4" x14ac:dyDescent="0.25">
      <c r="A43" s="66"/>
    </row>
    <row r="44" spans="1:4" x14ac:dyDescent="0.25">
      <c r="A44" s="66"/>
    </row>
    <row r="45" spans="1:4" x14ac:dyDescent="0.25">
      <c r="A45" s="66"/>
    </row>
    <row r="46" spans="1:4" x14ac:dyDescent="0.25">
      <c r="A46" s="66"/>
    </row>
    <row r="47" spans="1:4" x14ac:dyDescent="0.25">
      <c r="A47" s="66"/>
    </row>
    <row r="48" spans="1:4" x14ac:dyDescent="0.25">
      <c r="A48" s="66"/>
    </row>
    <row r="49" spans="1:1" x14ac:dyDescent="0.25">
      <c r="A49" s="66"/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2021-05-29T21:35:22Z</dcterms:modified>
</cp:coreProperties>
</file>