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activeTab="1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2" i="20" l="1"/>
  <c r="E36" i="20"/>
  <c r="C18" i="20"/>
  <c r="Q9" i="20"/>
  <c r="J9" i="20"/>
  <c r="L72" i="20" l="1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<sst xmlns="http://schemas.openxmlformats.org/spreadsheetml/2006/main" count="369" uniqueCount="192">
  <si>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</si>
  <si>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</si>
  <si>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</si>
  <si>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</si>
  <si>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</si>
  <si>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</si>
  <si>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</si>
  <si>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</si>
  <si>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</si>
  <si>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</si>
  <si>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</si>
  <si>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</si>
  <si>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</si>
  <si>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</si>
  <si>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</si>
  <si>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</si>
  <si>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</si>
  <si>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</si>
  <si>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</si>
  <si>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</si>
  <si>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</si>
  <si>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</si>
  <si>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</si>
  <si>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</si>
  <si>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</si>
  <si>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</si>
  <si>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</si>
  <si>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</si>
  <si>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</si>
  <si>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</si>
  <si>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</si>
  <si>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</si>
  <si>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</si>
  <si>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</si>
  <si>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</si>
  <si>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</si>
  <si>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</si>
  <si>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</si>
  <si>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</si>
  <si>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</si>
  <si>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</si>
  <si>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</si>
  <si>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</si>
  <si>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</si>
  <si>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</si>
  <si>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</si>
  <si>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</si>
  <si>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</si>
  <si>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</si>
  <si>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</si>
  <si>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</si>
  <si>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</si>
  <si>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</si>
  <si>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</si>
  <si>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</si>
  <si>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</si>
  <si>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</si>
  <si>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</si>
  <si>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</si>
  <si>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</si>
  <si>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</si>
  <si>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</si>
  <si>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</si>
  <si>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</si>
  <si>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</si>
  <si>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</si>
  <si>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</si>
  <si>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</si>
  <si>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</si>
  <si>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</si>
  <si>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</si>
  <si>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</si>
  <si>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</si>
  <si>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</si>
  <si>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</si>
  <si>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</si>
  <si>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</si>
  <si>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</si>
  <si>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</si>
  <si>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</si>
  <si>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</si>
  <si>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</si>
  <si>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</si>
  <si>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</si>
  <si>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</si>
  <si>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</si>
  <si>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</si>
  <si>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</si>
  <si>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</si>
  <si>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</si>
  <si>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</si>
  <si>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</si>
  <si>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</si>
  <si>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</si>
  <si>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</si>
  <si>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</si>
  <si>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</si>
  <si>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</si>
  <si>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</si>
  <si>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</si>
  <si>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</si>
  <si>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</si>
  <si>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</si>
  <si>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</si>
  <si>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</si>
  <si>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</si>
  <si>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</si>
  <si>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</si>
  <si>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</si>
  <si>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</si>
  <si>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</si>
  <si>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</si>
  <si>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</si>
  <si>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</si>
  <si>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</si>
  <si>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</si>
  <si>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</si>
  <si>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</si>
  <si>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</si>
  <si>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</si>
  <si>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</si>
  <si>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</si>
  <si>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</si>
  <si>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</si>
  <si>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</si>
  <si>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</si>
  <si>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</si>
  <si>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</si>
  <si>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</si>
  <si>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</si>
  <si>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</si>
  <si>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</si>
  <si>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</si>
  <si>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</si>
  <si>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</si>
  <si>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</si>
  <si>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</si>
  <si>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</si>
  <si>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</si>
  <si>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</si>
  <si>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</si>
  <si>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</si>
  <si>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</si>
  <si>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</si>
  <si>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</si>
  <si>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</si>
  <si>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</si>
  <si>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</si>
  <si>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</si>
  <si>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</si>
  <si>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დ 3111</t>
  </si>
  <si>
    <t>კ 1110</t>
  </si>
  <si>
    <t>დ 1410</t>
  </si>
  <si>
    <t>კ 3330</t>
  </si>
  <si>
    <t>კ 6110</t>
  </si>
  <si>
    <t>კ 1640</t>
  </si>
  <si>
    <t>დ 1210</t>
  </si>
  <si>
    <t>კ 1410</t>
  </si>
  <si>
    <t>დ 2150</t>
  </si>
  <si>
    <t>დ 3340</t>
  </si>
  <si>
    <t>კ 1210</t>
  </si>
  <si>
    <t>ნ-5000</t>
  </si>
  <si>
    <t>კ 2120</t>
  </si>
  <si>
    <t>დ 3130</t>
  </si>
  <si>
    <t>კ 7410</t>
  </si>
  <si>
    <t>დ 7320</t>
  </si>
  <si>
    <t>დ 7410</t>
  </si>
  <si>
    <t>კ 3130</t>
  </si>
  <si>
    <t>დ3320</t>
  </si>
  <si>
    <t>კ 3320</t>
  </si>
  <si>
    <t xml:space="preserve"> კ 1210</t>
  </si>
  <si>
    <t>დ3330</t>
  </si>
  <si>
    <t>დ 7465</t>
  </si>
  <si>
    <t>კ 3390</t>
  </si>
  <si>
    <t>ქონების  გადასახადის დარიცხვა</t>
  </si>
  <si>
    <t>დ 6110</t>
  </si>
  <si>
    <t>კ 5330</t>
  </si>
  <si>
    <t>დ 5330</t>
  </si>
  <si>
    <t>კ 7110</t>
  </si>
  <si>
    <t>კ 7320</t>
  </si>
  <si>
    <t>კ 7465</t>
  </si>
  <si>
    <t>დ 9210</t>
  </si>
  <si>
    <t>კ 3310</t>
  </si>
  <si>
    <t>კ 9210</t>
  </si>
  <si>
    <t>კ 5310</t>
  </si>
  <si>
    <t>ნიჟარაძე ია</t>
  </si>
  <si>
    <t>გამყიდველი</t>
  </si>
  <si>
    <t>კვანტალიანი გ.ნ</t>
  </si>
  <si>
    <t>ლობჟანიძე ს.ი</t>
  </si>
  <si>
    <t>დირექტორი</t>
  </si>
  <si>
    <t>სახამბერიძე ა.დ</t>
  </si>
  <si>
    <t>ბუღალტერი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</si>
</sst>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352425</xdr:colOff>
                <xdr:row>49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tabSelected="1" workbookViewId="0">
      <selection activeCell="F10" sqref="F10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185</v>
      </c>
      <c r="D7" s="38" t="s">
        <v>186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187</v>
      </c>
      <c r="D8" s="38" t="s">
        <v>186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188</v>
      </c>
      <c r="D9" s="38" t="s">
        <v>189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190</v>
      </c>
      <c r="D10" s="38" t="s">
        <v>191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view="pageBreakPreview" topLeftCell="A10" zoomScale="98" zoomScaleNormal="99" zoomScaleSheetLayoutView="98" workbookViewId="0">
      <selection activeCell="F25" sqref="F25"/>
    </sheetView>
  </sheetViews>
  <sheetFormatPr defaultColWidth="9" defaultRowHeight="15" x14ac:dyDescent="0.25"/>
  <cols>
    <col min="1" max="1" width="12.425781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126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127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128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129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130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 t="s">
        <v>150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 t="s">
        <v>151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 t="s">
        <v>152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 t="s">
        <v>153</v>
      </c>
      <c r="E12" s="41"/>
      <c r="F12" s="41">
        <v>1530</v>
      </c>
    </row>
    <row r="13" spans="1:6" ht="14.45" customHeight="1" x14ac:dyDescent="0.25">
      <c r="A13" s="76"/>
      <c r="B13" s="78"/>
      <c r="C13" s="78"/>
      <c r="D13" s="41" t="s">
        <v>154</v>
      </c>
      <c r="E13" s="41"/>
      <c r="F13" s="41">
        <v>8500</v>
      </c>
    </row>
    <row r="14" spans="1:6" ht="14.45" customHeight="1" x14ac:dyDescent="0.25">
      <c r="A14" s="76"/>
      <c r="B14" s="78"/>
      <c r="C14" s="78"/>
      <c r="D14" s="41" t="s">
        <v>129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 t="s">
        <v>155</v>
      </c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 t="s">
        <v>156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 t="s">
        <v>157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 t="s">
        <v>158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 t="s">
        <v>159</v>
      </c>
      <c r="E19" s="41">
        <v>540</v>
      </c>
      <c r="F19" s="41"/>
    </row>
    <row r="20" spans="1:6" ht="14.45" customHeight="1" x14ac:dyDescent="0.25">
      <c r="A20" s="76"/>
      <c r="B20" s="78"/>
      <c r="C20" s="78"/>
      <c r="D20" s="41" t="s">
        <v>160</v>
      </c>
      <c r="E20" s="41"/>
      <c r="F20" s="41">
        <v>3540</v>
      </c>
    </row>
    <row r="21" spans="1:6" ht="14.45" customHeight="1" x14ac:dyDescent="0.25">
      <c r="A21" s="75">
        <v>41265</v>
      </c>
      <c r="B21" s="78">
        <v>6</v>
      </c>
      <c r="C21" s="77" t="s">
        <v>140</v>
      </c>
      <c r="D21" s="41" t="s">
        <v>158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 t="s">
        <v>162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 t="s">
        <v>165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 t="s">
        <v>166</v>
      </c>
      <c r="E24" s="41">
        <v>810</v>
      </c>
      <c r="F24" s="41"/>
    </row>
    <row r="25" spans="1:6" ht="14.45" customHeight="1" x14ac:dyDescent="0.25">
      <c r="A25" s="76"/>
      <c r="B25" s="78"/>
      <c r="C25" s="78"/>
      <c r="D25" s="41" t="s">
        <v>167</v>
      </c>
      <c r="E25" s="41"/>
      <c r="F25" s="41">
        <v>1340</v>
      </c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 t="s">
        <v>163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 t="s">
        <v>169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 t="s">
        <v>163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 t="s">
        <v>151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 t="s">
        <v>168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 t="s">
        <v>170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 t="s">
        <v>171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 t="s">
        <v>160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174</v>
      </c>
      <c r="D34" s="40" t="s">
        <v>172</v>
      </c>
      <c r="E34" s="40">
        <v>65</v>
      </c>
      <c r="F34" s="40"/>
    </row>
    <row r="35" spans="1:6" ht="14.45" customHeight="1" x14ac:dyDescent="0.25">
      <c r="A35" s="76"/>
      <c r="B35" s="78"/>
      <c r="C35" s="78"/>
      <c r="D35" s="41" t="s">
        <v>173</v>
      </c>
      <c r="E35" s="41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80</v>
      </c>
      <c r="D36" s="40" t="s">
        <v>175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1" t="s">
        <v>176</v>
      </c>
      <c r="E37" s="41"/>
      <c r="F37" s="41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81</v>
      </c>
      <c r="D38" s="41" t="s">
        <v>177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 t="s">
        <v>178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82</v>
      </c>
      <c r="D40" s="40" t="s">
        <v>177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1" t="s">
        <v>179</v>
      </c>
      <c r="E41" s="41"/>
      <c r="F41" s="41">
        <v>530</v>
      </c>
    </row>
    <row r="42" spans="1:6" ht="14.45" customHeight="1" x14ac:dyDescent="0.25">
      <c r="A42" s="75">
        <v>41274</v>
      </c>
      <c r="B42" s="77">
        <v>16</v>
      </c>
      <c r="C42" s="77" t="s">
        <v>83</v>
      </c>
      <c r="D42" s="41" t="s">
        <v>177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 t="s">
        <v>164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84</v>
      </c>
      <c r="D44" s="40" t="s">
        <v>177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1" t="s">
        <v>180</v>
      </c>
      <c r="E45" s="41"/>
      <c r="F45" s="41">
        <v>65</v>
      </c>
    </row>
    <row r="46" spans="1:6" ht="14.45" customHeight="1" x14ac:dyDescent="0.25">
      <c r="A46" s="75">
        <v>41274</v>
      </c>
      <c r="B46" s="77">
        <v>18</v>
      </c>
      <c r="C46" s="77" t="s">
        <v>85</v>
      </c>
      <c r="D46" s="41" t="s">
        <v>181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 t="s">
        <v>182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86</v>
      </c>
      <c r="D48" s="40" t="s">
        <v>177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 t="s">
        <v>183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87</v>
      </c>
      <c r="D50" s="40" t="s">
        <v>177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 t="s">
        <v>184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49" workbookViewId="0">
      <selection activeCell="S65" sqref="S65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124</v>
      </c>
      <c r="G2" s="51"/>
      <c r="H2" s="53" t="s">
        <v>2</v>
      </c>
      <c r="I2" s="53"/>
      <c r="J2" s="83">
        <v>1210</v>
      </c>
      <c r="K2" s="83"/>
      <c r="L2" s="83"/>
      <c r="M2" s="54" t="s">
        <v>124</v>
      </c>
      <c r="N2" s="54"/>
      <c r="O2" s="53" t="s">
        <v>2</v>
      </c>
      <c r="P2" s="53"/>
      <c r="Q2" s="83">
        <v>1410</v>
      </c>
      <c r="R2" s="83"/>
      <c r="S2" s="83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118</v>
      </c>
      <c r="C3" s="55">
        <v>2600</v>
      </c>
      <c r="D3" s="84"/>
      <c r="E3" s="85"/>
      <c r="F3" s="50"/>
      <c r="G3" s="51"/>
      <c r="H3" s="50"/>
      <c r="I3" s="50" t="s">
        <v>118</v>
      </c>
      <c r="J3" s="55">
        <v>12800</v>
      </c>
      <c r="K3" s="84"/>
      <c r="L3" s="85"/>
      <c r="M3" s="50"/>
      <c r="N3" s="50"/>
      <c r="O3" s="50"/>
      <c r="P3" s="50" t="s">
        <v>118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115</v>
      </c>
      <c r="C4" s="59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119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118</v>
      </c>
      <c r="C9" s="64">
        <v>8534</v>
      </c>
      <c r="D9" s="50"/>
      <c r="E9" s="59"/>
      <c r="F9" s="50"/>
      <c r="G9" s="51"/>
      <c r="H9" s="50"/>
      <c r="I9" s="50" t="s">
        <v>118</v>
      </c>
      <c r="J9" s="64">
        <f>J3+J4-L8</f>
        <v>15596</v>
      </c>
      <c r="K9" s="50"/>
      <c r="L9" s="59"/>
      <c r="M9" s="50"/>
      <c r="N9" s="50"/>
      <c r="O9" s="50"/>
      <c r="P9" s="50" t="s">
        <v>118</v>
      </c>
      <c r="Q9" s="64">
        <f>Q8-S8</f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124</v>
      </c>
      <c r="G11" s="51"/>
      <c r="H11" s="53" t="s">
        <v>2</v>
      </c>
      <c r="I11" s="53"/>
      <c r="J11" s="83">
        <v>2150</v>
      </c>
      <c r="K11" s="83"/>
      <c r="L11" s="83"/>
      <c r="M11" s="54" t="s">
        <v>124</v>
      </c>
      <c r="N11" s="54"/>
      <c r="O11" s="53" t="s">
        <v>2</v>
      </c>
      <c r="P11" s="53"/>
      <c r="Q11" s="83">
        <v>3110</v>
      </c>
      <c r="R11" s="83"/>
      <c r="S11" s="83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118</v>
      </c>
      <c r="C12" s="55">
        <v>14000</v>
      </c>
      <c r="D12" s="84"/>
      <c r="E12" s="85"/>
      <c r="F12" s="50"/>
      <c r="G12" s="51"/>
      <c r="H12" s="50"/>
      <c r="I12" s="50" t="s">
        <v>118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115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117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118</v>
      </c>
      <c r="C18" s="64">
        <f>C12+C17-E17</f>
        <v>5000</v>
      </c>
      <c r="D18" s="50"/>
      <c r="E18" s="59"/>
      <c r="F18" s="50"/>
      <c r="G18" s="51"/>
      <c r="H18" s="50"/>
      <c r="I18" s="50" t="s">
        <v>118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124</v>
      </c>
      <c r="G20" s="51"/>
      <c r="H20" s="53" t="s">
        <v>2</v>
      </c>
      <c r="I20" s="53"/>
      <c r="J20" s="83">
        <v>3210</v>
      </c>
      <c r="K20" s="83"/>
      <c r="L20" s="83"/>
      <c r="M20" s="54" t="s">
        <v>124</v>
      </c>
      <c r="N20" s="54"/>
      <c r="O20" s="53" t="s">
        <v>2</v>
      </c>
      <c r="P20" s="53"/>
      <c r="Q20" s="83">
        <v>3320</v>
      </c>
      <c r="R20" s="83"/>
      <c r="S20" s="83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119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124</v>
      </c>
      <c r="G29" s="51"/>
      <c r="H29" s="53" t="s">
        <v>2</v>
      </c>
      <c r="I29" s="53"/>
      <c r="J29" s="83">
        <v>3340</v>
      </c>
      <c r="K29" s="83"/>
      <c r="L29" s="83"/>
      <c r="M29" s="54" t="s">
        <v>124</v>
      </c>
      <c r="N29" s="54"/>
      <c r="O29" s="53" t="s">
        <v>2</v>
      </c>
      <c r="P29" s="53"/>
      <c r="Q29" s="83">
        <v>3390</v>
      </c>
      <c r="R29" s="83"/>
      <c r="S29" s="83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138</v>
      </c>
      <c r="C31" s="59">
        <v>2196</v>
      </c>
      <c r="D31" s="62" t="s">
        <v>115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117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134</v>
      </c>
      <c r="E36" s="59">
        <f>E35-C35</f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124</v>
      </c>
      <c r="G38" s="51"/>
      <c r="H38" s="53" t="s">
        <v>2</v>
      </c>
      <c r="I38" s="53"/>
      <c r="J38" s="83">
        <v>6110</v>
      </c>
      <c r="K38" s="83"/>
      <c r="L38" s="83"/>
      <c r="M38" s="54" t="s">
        <v>124</v>
      </c>
      <c r="N38" s="54"/>
      <c r="O38" s="53" t="s">
        <v>2</v>
      </c>
      <c r="P38" s="53"/>
      <c r="Q38" s="83">
        <v>7100</v>
      </c>
      <c r="R38" s="83"/>
      <c r="S38" s="83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4"/>
      <c r="L39" s="85"/>
      <c r="M39" s="50"/>
      <c r="N39" s="50"/>
      <c r="O39" s="50"/>
      <c r="P39" s="50" t="s">
        <v>118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59">
        <v>6700</v>
      </c>
      <c r="M40" s="50"/>
      <c r="N40" s="50"/>
      <c r="O40" s="50"/>
      <c r="P40" s="50" t="s">
        <v>115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59">
        <v>8500</v>
      </c>
      <c r="M41"/>
      <c r="N41"/>
      <c r="O41" s="50"/>
      <c r="P41" s="50" t="s">
        <v>117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>
        <v>15200</v>
      </c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>
        <v>0</v>
      </c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124</v>
      </c>
      <c r="G47" s="51"/>
      <c r="H47" s="53" t="s">
        <v>2</v>
      </c>
      <c r="I47" s="53"/>
      <c r="J47" s="83">
        <v>7410</v>
      </c>
      <c r="K47" s="83"/>
      <c r="L47" s="83"/>
      <c r="M47" s="54" t="s">
        <v>124</v>
      </c>
      <c r="N47" s="54"/>
      <c r="O47" s="53" t="s">
        <v>2</v>
      </c>
      <c r="P47" s="53"/>
      <c r="Q47" s="83">
        <v>7465</v>
      </c>
      <c r="R47" s="83"/>
      <c r="S47" s="83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118</v>
      </c>
      <c r="C48" s="55">
        <v>0</v>
      </c>
      <c r="D48" s="84"/>
      <c r="E48" s="85"/>
      <c r="F48" s="50"/>
      <c r="G48" s="51"/>
      <c r="H48" s="50"/>
      <c r="I48" s="50" t="s">
        <v>118</v>
      </c>
      <c r="J48" s="55">
        <v>0</v>
      </c>
      <c r="K48" s="84"/>
      <c r="L48" s="85"/>
      <c r="M48" s="50"/>
      <c r="N48" s="50"/>
      <c r="O48" s="50"/>
      <c r="P48" s="50" t="s">
        <v>118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135</v>
      </c>
      <c r="C49" s="59">
        <v>530</v>
      </c>
      <c r="D49" s="62"/>
      <c r="E49" s="59"/>
      <c r="F49" s="50"/>
      <c r="G49" s="51"/>
      <c r="H49" s="50"/>
      <c r="I49" s="50" t="s">
        <v>135</v>
      </c>
      <c r="J49" s="59">
        <v>810</v>
      </c>
      <c r="K49" s="62"/>
      <c r="L49" s="59"/>
      <c r="M49" s="50"/>
      <c r="N49" s="50"/>
      <c r="O49" s="50"/>
      <c r="P49" s="50" t="s">
        <v>141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120</v>
      </c>
      <c r="C53" s="65">
        <f>SUM(C49:C52)</f>
        <v>530</v>
      </c>
      <c r="D53" s="56" t="s">
        <v>144</v>
      </c>
      <c r="E53" s="63">
        <v>530</v>
      </c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>
        <v>810</v>
      </c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124</v>
      </c>
      <c r="G56" s="51"/>
      <c r="H56" s="53" t="s">
        <v>2</v>
      </c>
      <c r="I56" s="53"/>
      <c r="J56" s="83">
        <v>9210</v>
      </c>
      <c r="K56" s="83"/>
      <c r="L56" s="83"/>
      <c r="M56" s="54" t="s">
        <v>124</v>
      </c>
      <c r="N56" s="54"/>
      <c r="O56" s="53" t="s">
        <v>2</v>
      </c>
      <c r="P56" s="53"/>
      <c r="Q56" s="83">
        <v>3310</v>
      </c>
      <c r="R56" s="83"/>
      <c r="S56" s="83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118</v>
      </c>
      <c r="C57" s="55">
        <v>0</v>
      </c>
      <c r="D57" s="84"/>
      <c r="E57" s="85"/>
      <c r="F57" s="50"/>
      <c r="G57" s="51"/>
      <c r="H57" s="50"/>
      <c r="I57" s="50" t="s">
        <v>118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145</v>
      </c>
      <c r="C58" s="59">
        <v>9000</v>
      </c>
      <c r="D58" s="62" t="s">
        <v>139</v>
      </c>
      <c r="E58" s="59">
        <v>15200</v>
      </c>
      <c r="F58" s="50"/>
      <c r="G58" s="51"/>
      <c r="H58" s="50"/>
      <c r="I58" s="50" t="s">
        <v>148</v>
      </c>
      <c r="J58" s="59">
        <v>719.25</v>
      </c>
      <c r="K58" s="62" t="s">
        <v>146</v>
      </c>
      <c r="L58" s="59">
        <v>719.25</v>
      </c>
      <c r="M58" s="50"/>
      <c r="N58" s="50"/>
      <c r="O58" s="50"/>
      <c r="P58" s="50"/>
      <c r="Q58" s="59"/>
      <c r="R58" s="62" t="s">
        <v>148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144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143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142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146</v>
      </c>
      <c r="C62" s="69">
        <v>719.25</v>
      </c>
      <c r="D62" s="70" t="s">
        <v>134</v>
      </c>
      <c r="E62" s="63">
        <f>E58-C58-C59-C60-C61</f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147</v>
      </c>
      <c r="C63" s="65">
        <v>4076</v>
      </c>
      <c r="D63" s="56" t="s">
        <v>134</v>
      </c>
      <c r="E63" s="63">
        <f>E62-C62</f>
        <v>4075.75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124</v>
      </c>
      <c r="G66" s="51"/>
      <c r="H66" s="53"/>
      <c r="I66" s="53" t="s">
        <v>2</v>
      </c>
      <c r="J66" s="83">
        <v>2120</v>
      </c>
      <c r="K66" s="83"/>
      <c r="L66" s="83"/>
      <c r="M66" s="54" t="s">
        <v>149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 t="s">
        <v>161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4076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134</v>
      </c>
      <c r="E73" s="59">
        <f>E72</f>
        <v>4076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topLeftCell="A4" zoomScale="91" zoomScaleNormal="100" zoomScaleSheetLayoutView="91" workbookViewId="0">
      <selection activeCell="E17" sqref="E17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122</v>
      </c>
      <c r="E5" s="88" t="s">
        <v>123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88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89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90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91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92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93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94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95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96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97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98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99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100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101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102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view="pageBreakPreview" topLeftCell="A7" zoomScale="90" zoomScaleNormal="100" zoomScaleSheetLayoutView="90" workbookViewId="0">
      <selection activeCell="D20" sqref="D2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114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103</v>
      </c>
      <c r="C7" s="47"/>
      <c r="D7" s="46" t="s">
        <v>104</v>
      </c>
      <c r="E7" s="11"/>
    </row>
    <row r="8" spans="2:5" ht="27" customHeight="1" x14ac:dyDescent="0.25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 x14ac:dyDescent="0.25">
      <c r="B9" s="11" t="s">
        <v>109</v>
      </c>
      <c r="C9" s="11">
        <v>1030</v>
      </c>
      <c r="D9" s="19" t="s">
        <v>112</v>
      </c>
      <c r="E9" s="11">
        <v>784</v>
      </c>
    </row>
    <row r="10" spans="2:5" ht="29.45" customHeight="1" x14ac:dyDescent="0.25">
      <c r="B10" s="10" t="s">
        <v>110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105</v>
      </c>
      <c r="C13" s="11">
        <v>8000</v>
      </c>
      <c r="D13" s="46" t="s">
        <v>106</v>
      </c>
      <c r="E13" s="11">
        <v>0</v>
      </c>
    </row>
    <row r="14" spans="2:5" ht="27" customHeight="1" x14ac:dyDescent="0.25">
      <c r="B14" s="10"/>
      <c r="C14" s="10"/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107</v>
      </c>
      <c r="E17" s="25"/>
    </row>
    <row r="18" spans="2:5" ht="27" customHeight="1" x14ac:dyDescent="0.25">
      <c r="B18" s="10"/>
      <c r="C18" s="10"/>
      <c r="D18" s="10" t="s">
        <v>98</v>
      </c>
      <c r="E18" s="10">
        <v>29800</v>
      </c>
    </row>
    <row r="19" spans="2:5" ht="27" customHeight="1" x14ac:dyDescent="0.25">
      <c r="B19" s="11"/>
      <c r="C19" s="11"/>
      <c r="D19" s="11" t="s">
        <v>113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view="pageBreakPreview" zoomScale="99" zoomScaleNormal="100" zoomScaleSheetLayoutView="99" workbookViewId="0">
      <selection activeCell="D13" sqref="D13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114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65</v>
      </c>
    </row>
    <row r="13" spans="1:5" ht="25.9" customHeight="1" x14ac:dyDescent="0.25">
      <c r="B13" s="92" t="s">
        <v>59</v>
      </c>
      <c r="C13" s="92"/>
      <c r="D13" s="14">
        <v>1340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2022-04-08T13:36:14Z</dcterms:modified>
</cp:coreProperties>
</file>