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314CA7B-231D-4FE1-BFD3-7EAAF972214A}" xr6:coauthVersionLast="46" xr6:coauthVersionMax="46" xr10:uidLastSave="{00000000-0000-0000-0000-000000000000}"/>
  <bookViews>
    <workbookView xWindow="-108" yWindow="-108" windowWidth="23256" windowHeight="12456" firstSheet="1" activeTab="6" xr2:uid="{00000000-000D-0000-FFFF-FFFF00000000}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91029"/>
</workbook>
</file>

<file path=xl/calcChain.xml><?xml version="1.0" encoding="utf-8"?>
<calcChain xmlns="http://schemas.openxmlformats.org/spreadsheetml/2006/main">
  <c r="E35" i="20" l="1"/>
  <c r="L72" i="20"/>
  <c r="E63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<sst xmlns="http://schemas.openxmlformats.org/spreadsheetml/2006/main" count="365" uniqueCount="187">
  <si>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</si>
  <si>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</si>
  <si>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</si>
  <si>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</si>
  <si>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</si>
  <si>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</si>
  <si>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</si>
  <si>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</si>
  <si>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</si>
  <si>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</si>
  <si>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</si>
  <si>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</si>
  <si>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</si>
  <si>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</si>
  <si>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</si>
  <si>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</si>
  <si>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</si>
  <si>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</si>
  <si>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</si>
  <si>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</si>
  <si>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</si>
  <si>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</si>
  <si>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</si>
  <si>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</si>
  <si>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</si>
  <si>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</si>
  <si>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</si>
  <si>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</si>
  <si>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</si>
  <si>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</si>
  <si>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</si>
  <si>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</si>
  <si>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</si>
  <si>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</si>
  <si>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</si>
  <si>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</si>
  <si>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</si>
  <si>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</si>
  <si>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</si>
  <si>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</si>
  <si>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</si>
  <si>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</si>
  <si>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</si>
  <si>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</si>
  <si>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</si>
  <si>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</si>
  <si>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</si>
  <si>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</si>
  <si>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</si>
  <si>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</si>
  <si>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</si>
  <si>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</si>
  <si>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</si>
  <si>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</si>
  <si>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</si>
  <si>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</si>
  <si>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</si>
  <si>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</si>
  <si>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</si>
  <si>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</si>
  <si>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</si>
  <si>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</si>
  <si>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</si>
  <si>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</si>
  <si>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</si>
  <si>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</si>
  <si>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</si>
  <si>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</si>
  <si>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</si>
  <si>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</si>
  <si>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</si>
  <si>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</si>
  <si>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</si>
  <si>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</si>
  <si>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</si>
  <si>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</si>
  <si>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</si>
  <si>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</si>
  <si>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</si>
  <si>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</si>
  <si>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</si>
  <si>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</si>
  <si>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</si>
  <si>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</si>
  <si>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</si>
  <si>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</si>
  <si>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</si>
  <si>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</si>
  <si>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</si>
  <si>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</si>
  <si>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</si>
  <si>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</si>
  <si>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</si>
  <si>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</si>
  <si>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</si>
  <si>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</si>
  <si>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</si>
  <si>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</si>
  <si>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</si>
  <si>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</si>
  <si>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</si>
  <si>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</si>
  <si>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</si>
  <si>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</si>
  <si>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</si>
  <si>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</si>
  <si>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</si>
  <si>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</si>
  <si>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</si>
  <si>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</si>
  <si>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</si>
  <si>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</si>
  <si>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</si>
  <si>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</si>
  <si>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</si>
  <si>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</si>
  <si>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</si>
  <si>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</si>
  <si>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</si>
  <si>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</si>
  <si>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</si>
  <si>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</si>
  <si>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</si>
  <si>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</si>
  <si>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</si>
  <si>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</si>
  <si>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</si>
  <si>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</si>
  <si>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</si>
  <si>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</si>
  <si>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</si>
  <si>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</si>
  <si>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</si>
  <si>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</si>
  <si>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</si>
  <si>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</si>
  <si>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</si>
  <si>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</si>
  <si>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</si>
  <si>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</si>
  <si>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</si>
  <si>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</si>
  <si>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</si>
  <si>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</si>
  <si>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</si>
  <si>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</si>
  <si>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</si>
  <si>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</si>
  <si>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</si>
  <si>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</si>
  <si>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ნ-5000</t>
  </si>
  <si>
    <t>ლობჟანიძე</t>
  </si>
  <si>
    <t>სახამბერიძე</t>
  </si>
  <si>
    <t>ნიჟარაძე</t>
  </si>
  <si>
    <t>კვანტალიანი</t>
  </si>
  <si>
    <t>დირექტორი</t>
  </si>
  <si>
    <t>ბუღალტერი</t>
  </si>
  <si>
    <t>გამყიდველი</t>
  </si>
  <si>
    <t>დ3110</t>
  </si>
  <si>
    <t>კ1110</t>
  </si>
  <si>
    <t>დ1410</t>
  </si>
  <si>
    <t>დ7100</t>
  </si>
  <si>
    <t>დ1210</t>
  </si>
  <si>
    <t>კ1410</t>
  </si>
  <si>
    <t>დ2150</t>
  </si>
  <si>
    <t>დ3340</t>
  </si>
  <si>
    <t>კ1210</t>
  </si>
  <si>
    <t>დ7320</t>
  </si>
  <si>
    <t>დ7410</t>
  </si>
  <si>
    <t>კ3130</t>
  </si>
  <si>
    <t>დ3130</t>
  </si>
  <si>
    <t>კ3320</t>
  </si>
  <si>
    <t>დ3320</t>
  </si>
  <si>
    <t>დ3330</t>
  </si>
  <si>
    <t>დ7465</t>
  </si>
  <si>
    <t>დ6110</t>
  </si>
  <si>
    <t>კ5330</t>
  </si>
  <si>
    <t>დ5330</t>
  </si>
  <si>
    <t>კ7100</t>
  </si>
  <si>
    <t>კ7320</t>
  </si>
  <si>
    <t>კ7410</t>
  </si>
  <si>
    <t>კ74665</t>
  </si>
  <si>
    <t>დ9210</t>
  </si>
  <si>
    <t>კ9210</t>
  </si>
  <si>
    <t>კ5310</t>
  </si>
  <si>
    <t>20X2  წლის 31დეკემბერი  .............</t>
  </si>
  <si>
    <t>ძირითადი საშუალება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</si>
</sst>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7620</xdr:rowOff>
        </xdr:from>
        <xdr:to>
          <xdr:col>10</xdr:col>
          <xdr:colOff>312420</xdr:colOff>
          <xdr:row>51</xdr:row>
          <xdr:rowOff>53340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topLeftCell="A21" zoomScale="88" zoomScaleNormal="100" zoomScaleSheetLayoutView="88" workbookViewId="0">
      <selection activeCell="L37" sqref="L37"/>
    </sheetView>
  </sheetViews>
  <sheetFormatPr defaultRowHeight="14.4" x14ac:dyDescent="0.3"/>
  <cols>
    <col min="2" max="2" width="8.88671875" customWidth="1"/>
    <col min="9" max="9" width="8.88671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7620</xdr:rowOff>
              </from>
              <to>
                <xdr:col>10</xdr:col>
                <xdr:colOff>312420</xdr:colOff>
                <xdr:row>51</xdr:row>
                <xdr:rowOff>53340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zoomScale="130" zoomScaleNormal="130" workbookViewId="0">
      <selection activeCell="F14" sqref="F14"/>
    </sheetView>
  </sheetViews>
  <sheetFormatPr defaultRowHeight="14.4" x14ac:dyDescent="0.3"/>
  <cols>
    <col min="2" max="2" width="6.33203125" customWidth="1"/>
    <col min="3" max="3" width="19.6640625" customWidth="1"/>
    <col min="4" max="4" width="12.6640625" customWidth="1"/>
    <col min="5" max="5" width="13.33203125" customWidth="1"/>
    <col min="6" max="6" width="12" customWidth="1"/>
    <col min="7" max="7" width="11.88671875" customWidth="1"/>
    <col min="8" max="8" width="11" customWidth="1"/>
  </cols>
  <sheetData>
    <row r="3" spans="2:10" x14ac:dyDescent="0.3">
      <c r="D3" s="73" t="s">
        <v>67</v>
      </c>
      <c r="E3" s="73"/>
      <c r="F3" s="73"/>
      <c r="G3" s="73"/>
    </row>
    <row r="5" spans="2:10" s="35" customFormat="1" ht="28.8" x14ac:dyDescent="0.3">
      <c r="B5" s="36" t="s">
        <v>6</v>
      </c>
      <c r="C5" s="36" t="s">
        <v>59</v>
      </c>
      <c r="D5" s="36" t="s">
        <v>60</v>
      </c>
      <c r="E5" s="36" t="s">
        <v>61</v>
      </c>
      <c r="F5" s="36" t="s">
        <v>62</v>
      </c>
      <c r="G5" s="36" t="s">
        <v>63</v>
      </c>
      <c r="H5" s="36" t="s">
        <v>64</v>
      </c>
      <c r="I5" s="36" t="s">
        <v>65</v>
      </c>
      <c r="J5" s="36" t="s">
        <v>66</v>
      </c>
    </row>
    <row r="6" spans="2:10" x14ac:dyDescent="0.3">
      <c r="B6" s="37" t="s">
        <v>31</v>
      </c>
      <c r="C6" s="37" t="s">
        <v>32</v>
      </c>
      <c r="D6" s="37" t="s">
        <v>33</v>
      </c>
      <c r="E6" s="37" t="s">
        <v>34</v>
      </c>
      <c r="F6" s="37" t="s">
        <v>35</v>
      </c>
      <c r="G6" s="37" t="s">
        <v>36</v>
      </c>
      <c r="H6" s="37" t="s">
        <v>37</v>
      </c>
      <c r="I6" s="37" t="s">
        <v>38</v>
      </c>
      <c r="J6" s="37" t="s">
        <v>39</v>
      </c>
    </row>
    <row r="7" spans="2:10" x14ac:dyDescent="0.3">
      <c r="B7" s="39">
        <v>1</v>
      </c>
      <c r="C7" s="38" t="s">
        <v>151</v>
      </c>
      <c r="D7" s="38" t="s">
        <v>155</v>
      </c>
      <c r="E7" s="38">
        <v>450</v>
      </c>
      <c r="F7" s="38">
        <f>E7*20%</f>
        <v>90</v>
      </c>
      <c r="G7" s="38">
        <v>0</v>
      </c>
      <c r="H7" s="38">
        <f>F7+G7</f>
        <v>90</v>
      </c>
      <c r="I7" s="38">
        <f>E7-H7</f>
        <v>360</v>
      </c>
      <c r="J7" s="38"/>
    </row>
    <row r="8" spans="2:10" x14ac:dyDescent="0.3">
      <c r="B8" s="39">
        <v>2</v>
      </c>
      <c r="C8" s="38" t="s">
        <v>152</v>
      </c>
      <c r="D8" s="38" t="s">
        <v>156</v>
      </c>
      <c r="E8" s="38">
        <v>360</v>
      </c>
      <c r="F8" s="38">
        <f t="shared" ref="F8:F10" si="0">E8*20%</f>
        <v>72</v>
      </c>
      <c r="G8" s="38">
        <v>0</v>
      </c>
      <c r="H8" s="38">
        <f t="shared" ref="H8:H10" si="1">F8+G8</f>
        <v>72</v>
      </c>
      <c r="I8" s="38">
        <f t="shared" ref="I8:I10" si="2">E8-H8</f>
        <v>288</v>
      </c>
      <c r="J8" s="38"/>
    </row>
    <row r="9" spans="2:10" x14ac:dyDescent="0.3">
      <c r="B9" s="39">
        <v>3</v>
      </c>
      <c r="C9" s="38" t="s">
        <v>153</v>
      </c>
      <c r="D9" s="38" t="s">
        <v>157</v>
      </c>
      <c r="E9" s="38">
        <v>320</v>
      </c>
      <c r="F9" s="38">
        <f t="shared" si="0"/>
        <v>64</v>
      </c>
      <c r="G9" s="38">
        <v>0</v>
      </c>
      <c r="H9" s="38">
        <f t="shared" si="1"/>
        <v>64</v>
      </c>
      <c r="I9" s="38">
        <f t="shared" si="2"/>
        <v>256</v>
      </c>
      <c r="J9" s="38"/>
    </row>
    <row r="10" spans="2:10" x14ac:dyDescent="0.3">
      <c r="B10" s="39">
        <v>4</v>
      </c>
      <c r="C10" s="38" t="s">
        <v>154</v>
      </c>
      <c r="D10" s="38" t="s">
        <v>157</v>
      </c>
      <c r="E10" s="38">
        <v>210</v>
      </c>
      <c r="F10" s="38">
        <f t="shared" si="0"/>
        <v>42</v>
      </c>
      <c r="G10" s="38">
        <v>0</v>
      </c>
      <c r="H10" s="38">
        <f t="shared" si="1"/>
        <v>42</v>
      </c>
      <c r="I10" s="38">
        <f t="shared" si="2"/>
        <v>168</v>
      </c>
      <c r="J10" s="38"/>
    </row>
    <row r="11" spans="2:10" x14ac:dyDescent="0.3">
      <c r="B11" s="38"/>
      <c r="C11" s="38" t="s">
        <v>68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view="pageBreakPreview" topLeftCell="A29" zoomScale="110" zoomScaleNormal="99" zoomScaleSheetLayoutView="110" workbookViewId="0">
      <selection activeCell="I38" sqref="I38"/>
    </sheetView>
  </sheetViews>
  <sheetFormatPr defaultColWidth="9" defaultRowHeight="14.4" x14ac:dyDescent="0.3"/>
  <cols>
    <col min="1" max="1" width="9.33203125" style="1" customWidth="1"/>
    <col min="2" max="2" width="3.44140625" style="1" customWidth="1"/>
    <col min="3" max="3" width="34.6640625" style="1" customWidth="1"/>
    <col min="4" max="4" width="10.33203125" style="1" customWidth="1"/>
    <col min="5" max="5" width="10" style="1" customWidth="1"/>
    <col min="6" max="6" width="9.109375" style="1" customWidth="1"/>
    <col min="7" max="16384" width="9" style="1"/>
  </cols>
  <sheetData>
    <row r="1" spans="1:6" ht="15.75" customHeight="1" x14ac:dyDescent="0.3">
      <c r="A1" s="82" t="s">
        <v>14</v>
      </c>
      <c r="B1" s="82"/>
      <c r="C1" s="82"/>
      <c r="D1" s="82"/>
      <c r="E1" s="82"/>
      <c r="F1" s="82"/>
    </row>
    <row r="2" spans="1:6" x14ac:dyDescent="0.3">
      <c r="A2" s="2"/>
      <c r="B2" s="2"/>
      <c r="C2" s="2"/>
      <c r="D2" s="2"/>
      <c r="E2" s="2"/>
      <c r="F2" s="2"/>
    </row>
    <row r="3" spans="1:6" ht="40.5" customHeight="1" x14ac:dyDescent="0.3">
      <c r="A3" s="16" t="s">
        <v>0</v>
      </c>
      <c r="B3" s="16" t="s">
        <v>15</v>
      </c>
      <c r="C3" s="16" t="s">
        <v>121</v>
      </c>
      <c r="D3" s="45" t="s">
        <v>125</v>
      </c>
      <c r="E3" s="44" t="s">
        <v>122</v>
      </c>
      <c r="F3" s="44" t="s">
        <v>123</v>
      </c>
    </row>
    <row r="4" spans="1:6" ht="14.4" customHeight="1" x14ac:dyDescent="0.3">
      <c r="A4" s="76">
        <v>41245</v>
      </c>
      <c r="B4" s="74">
        <v>1</v>
      </c>
      <c r="C4" s="74" t="s">
        <v>69</v>
      </c>
      <c r="D4" s="40" t="s">
        <v>126</v>
      </c>
      <c r="E4" s="40">
        <v>7906</v>
      </c>
      <c r="F4" s="40"/>
    </row>
    <row r="5" spans="1:6" ht="14.4" customHeight="1" x14ac:dyDescent="0.3">
      <c r="A5" s="77"/>
      <c r="B5" s="78"/>
      <c r="C5" s="78"/>
      <c r="D5" s="41" t="s">
        <v>127</v>
      </c>
      <c r="E5" s="41"/>
      <c r="F5" s="41">
        <v>1206</v>
      </c>
    </row>
    <row r="6" spans="1:6" ht="14.4" customHeight="1" x14ac:dyDescent="0.3">
      <c r="A6" s="77"/>
      <c r="B6" s="78"/>
      <c r="C6" s="78"/>
      <c r="D6" s="41" t="s">
        <v>128</v>
      </c>
      <c r="E6" s="41"/>
      <c r="F6" s="41">
        <v>6700</v>
      </c>
    </row>
    <row r="7" spans="1:6" ht="14.4" customHeight="1" x14ac:dyDescent="0.3">
      <c r="A7" s="77"/>
      <c r="B7" s="78"/>
      <c r="C7" s="78"/>
      <c r="D7" s="41" t="s">
        <v>129</v>
      </c>
      <c r="E7" s="41">
        <v>4000</v>
      </c>
      <c r="F7" s="41"/>
    </row>
    <row r="8" spans="1:6" ht="14.4" customHeight="1" x14ac:dyDescent="0.3">
      <c r="A8" s="77"/>
      <c r="B8" s="78"/>
      <c r="C8" s="75"/>
      <c r="D8" s="41" t="s">
        <v>130</v>
      </c>
      <c r="E8" s="41"/>
      <c r="F8" s="41">
        <v>4000</v>
      </c>
    </row>
    <row r="9" spans="1:6" ht="14.4" customHeight="1" x14ac:dyDescent="0.3">
      <c r="A9" s="76">
        <v>41246</v>
      </c>
      <c r="B9" s="74">
        <v>2</v>
      </c>
      <c r="C9" s="74" t="s">
        <v>70</v>
      </c>
      <c r="D9" s="40" t="s">
        <v>158</v>
      </c>
      <c r="E9" s="40">
        <v>100</v>
      </c>
      <c r="F9" s="40"/>
    </row>
    <row r="10" spans="1:6" ht="14.4" customHeight="1" x14ac:dyDescent="0.3">
      <c r="A10" s="77"/>
      <c r="B10" s="78"/>
      <c r="C10" s="78"/>
      <c r="D10" s="41" t="s">
        <v>159</v>
      </c>
      <c r="E10" s="41"/>
      <c r="F10" s="41">
        <v>100</v>
      </c>
    </row>
    <row r="11" spans="1:6" ht="14.4" customHeight="1" x14ac:dyDescent="0.3">
      <c r="A11" s="76">
        <v>41253</v>
      </c>
      <c r="B11" s="74">
        <v>3</v>
      </c>
      <c r="C11" s="74" t="s">
        <v>71</v>
      </c>
      <c r="D11" s="40" t="s">
        <v>160</v>
      </c>
      <c r="E11" s="40">
        <v>10030</v>
      </c>
      <c r="F11" s="40"/>
    </row>
    <row r="12" spans="1:6" ht="14.4" customHeight="1" x14ac:dyDescent="0.3">
      <c r="A12" s="77"/>
      <c r="B12" s="78"/>
      <c r="C12" s="78"/>
      <c r="D12" s="41" t="s">
        <v>128</v>
      </c>
      <c r="E12" s="41"/>
      <c r="F12" s="41">
        <v>8500</v>
      </c>
    </row>
    <row r="13" spans="1:6" ht="14.4" customHeight="1" x14ac:dyDescent="0.3">
      <c r="A13" s="77"/>
      <c r="B13" s="78"/>
      <c r="C13" s="78"/>
      <c r="D13" s="41" t="s">
        <v>127</v>
      </c>
      <c r="E13" s="41"/>
      <c r="F13" s="41">
        <v>1530</v>
      </c>
    </row>
    <row r="14" spans="1:6" ht="14.4" customHeight="1" x14ac:dyDescent="0.3">
      <c r="A14" s="77"/>
      <c r="B14" s="78"/>
      <c r="C14" s="78"/>
      <c r="D14" s="41" t="s">
        <v>161</v>
      </c>
      <c r="E14" s="41">
        <v>5000</v>
      </c>
      <c r="F14" s="41"/>
    </row>
    <row r="15" spans="1:6" ht="14.4" customHeight="1" x14ac:dyDescent="0.3">
      <c r="A15" s="79"/>
      <c r="B15" s="78"/>
      <c r="C15" s="75"/>
      <c r="D15" s="41" t="s">
        <v>130</v>
      </c>
      <c r="E15" s="41"/>
      <c r="F15" s="41">
        <v>5000</v>
      </c>
    </row>
    <row r="16" spans="1:6" ht="14.4" customHeight="1" x14ac:dyDescent="0.3">
      <c r="A16" s="76">
        <v>41259</v>
      </c>
      <c r="B16" s="74">
        <v>4</v>
      </c>
      <c r="C16" s="74" t="s">
        <v>72</v>
      </c>
      <c r="D16" s="40" t="s">
        <v>162</v>
      </c>
      <c r="E16" s="40">
        <v>9000</v>
      </c>
      <c r="F16" s="40"/>
    </row>
    <row r="17" spans="1:6" ht="14.4" customHeight="1" x14ac:dyDescent="0.3">
      <c r="A17" s="77"/>
      <c r="B17" s="78"/>
      <c r="C17" s="78"/>
      <c r="D17" s="41" t="s">
        <v>163</v>
      </c>
      <c r="E17" s="41"/>
      <c r="F17" s="41">
        <v>9000</v>
      </c>
    </row>
    <row r="18" spans="1:6" ht="14.4" customHeight="1" x14ac:dyDescent="0.3">
      <c r="A18" s="76">
        <v>41263</v>
      </c>
      <c r="B18" s="74">
        <v>5</v>
      </c>
      <c r="C18" s="74" t="s">
        <v>73</v>
      </c>
      <c r="D18" s="40" t="s">
        <v>164</v>
      </c>
      <c r="E18" s="40">
        <v>3000</v>
      </c>
      <c r="F18" s="40"/>
    </row>
    <row r="19" spans="1:6" ht="14.4" customHeight="1" x14ac:dyDescent="0.3">
      <c r="A19" s="77"/>
      <c r="B19" s="78"/>
      <c r="C19" s="78"/>
      <c r="D19" s="41" t="s">
        <v>165</v>
      </c>
      <c r="E19" s="41">
        <v>540</v>
      </c>
      <c r="F19" s="41"/>
    </row>
    <row r="20" spans="1:6" ht="14.4" customHeight="1" x14ac:dyDescent="0.3">
      <c r="A20" s="77"/>
      <c r="B20" s="78"/>
      <c r="C20" s="78"/>
      <c r="D20" s="41" t="s">
        <v>166</v>
      </c>
      <c r="E20" s="41"/>
      <c r="F20" s="41">
        <v>3540</v>
      </c>
    </row>
    <row r="21" spans="1:6" ht="14.4" customHeight="1" x14ac:dyDescent="0.3">
      <c r="A21" s="76">
        <v>41265</v>
      </c>
      <c r="B21" s="78">
        <v>6</v>
      </c>
      <c r="C21" s="74" t="s">
        <v>140</v>
      </c>
      <c r="D21" s="41" t="s">
        <v>164</v>
      </c>
      <c r="E21" s="41">
        <v>5000</v>
      </c>
      <c r="F21" s="41"/>
    </row>
    <row r="22" spans="1:6" ht="14.4" customHeight="1" x14ac:dyDescent="0.3">
      <c r="A22" s="77"/>
      <c r="B22" s="78"/>
      <c r="C22" s="78"/>
      <c r="D22" s="41">
        <v>2120</v>
      </c>
      <c r="E22" s="41"/>
      <c r="F22" s="41">
        <v>5000</v>
      </c>
    </row>
    <row r="23" spans="1:6" ht="14.4" customHeight="1" x14ac:dyDescent="0.3">
      <c r="A23" s="76">
        <v>41273</v>
      </c>
      <c r="B23" s="74">
        <v>7</v>
      </c>
      <c r="C23" s="74" t="s">
        <v>74</v>
      </c>
      <c r="D23" s="40" t="s">
        <v>167</v>
      </c>
      <c r="E23" s="40">
        <v>530</v>
      </c>
      <c r="F23" s="40"/>
    </row>
    <row r="24" spans="1:6" ht="14.4" customHeight="1" x14ac:dyDescent="0.3">
      <c r="A24" s="77"/>
      <c r="B24" s="78"/>
      <c r="C24" s="78"/>
      <c r="D24" s="41" t="s">
        <v>168</v>
      </c>
      <c r="E24" s="41">
        <v>810</v>
      </c>
      <c r="F24" s="41"/>
    </row>
    <row r="25" spans="1:6" ht="14.4" customHeight="1" x14ac:dyDescent="0.3">
      <c r="A25" s="77"/>
      <c r="B25" s="78"/>
      <c r="C25" s="78"/>
      <c r="D25" s="41" t="s">
        <v>169</v>
      </c>
      <c r="E25" s="41"/>
      <c r="F25" s="41">
        <v>1340</v>
      </c>
    </row>
    <row r="26" spans="1:6" ht="14.4" customHeight="1" x14ac:dyDescent="0.3">
      <c r="A26" s="76">
        <v>41273</v>
      </c>
      <c r="B26" s="74">
        <v>8</v>
      </c>
      <c r="C26" s="74" t="s">
        <v>75</v>
      </c>
      <c r="D26" s="40" t="s">
        <v>170</v>
      </c>
      <c r="E26" s="40">
        <v>268</v>
      </c>
      <c r="F26" s="40"/>
    </row>
    <row r="27" spans="1:6" ht="14.4" customHeight="1" x14ac:dyDescent="0.3">
      <c r="A27" s="77"/>
      <c r="B27" s="78"/>
      <c r="C27" s="78"/>
      <c r="D27" s="41" t="s">
        <v>171</v>
      </c>
      <c r="E27" s="41"/>
      <c r="F27" s="41">
        <v>268</v>
      </c>
    </row>
    <row r="28" spans="1:6" ht="14.4" customHeight="1" x14ac:dyDescent="0.3">
      <c r="A28" s="76">
        <v>41274</v>
      </c>
      <c r="B28" s="74">
        <v>9</v>
      </c>
      <c r="C28" s="74" t="s">
        <v>76</v>
      </c>
      <c r="D28" s="40" t="s">
        <v>170</v>
      </c>
      <c r="E28" s="40">
        <v>1872</v>
      </c>
      <c r="F28" s="40"/>
    </row>
    <row r="29" spans="1:6" ht="14.4" customHeight="1" x14ac:dyDescent="0.3">
      <c r="A29" s="77"/>
      <c r="B29" s="78"/>
      <c r="C29" s="78"/>
      <c r="D29" s="41" t="s">
        <v>159</v>
      </c>
      <c r="E29" s="41"/>
      <c r="F29" s="41">
        <v>1872</v>
      </c>
    </row>
    <row r="30" spans="1:6" ht="14.4" customHeight="1" x14ac:dyDescent="0.3">
      <c r="A30" s="76">
        <v>41274</v>
      </c>
      <c r="B30" s="74">
        <v>10</v>
      </c>
      <c r="C30" s="74" t="s">
        <v>77</v>
      </c>
      <c r="D30" s="40" t="s">
        <v>172</v>
      </c>
      <c r="E30" s="40">
        <v>468</v>
      </c>
      <c r="F30" s="40"/>
    </row>
    <row r="31" spans="1:6" ht="14.4" customHeight="1" x14ac:dyDescent="0.3">
      <c r="A31" s="77"/>
      <c r="B31" s="78"/>
      <c r="C31" s="78"/>
      <c r="D31" s="41" t="s">
        <v>166</v>
      </c>
      <c r="E31" s="41"/>
      <c r="F31" s="41">
        <v>468</v>
      </c>
    </row>
    <row r="32" spans="1:6" ht="14.4" customHeight="1" x14ac:dyDescent="0.3">
      <c r="A32" s="76">
        <v>41274</v>
      </c>
      <c r="B32" s="74">
        <v>11</v>
      </c>
      <c r="C32" s="74" t="s">
        <v>78</v>
      </c>
      <c r="D32" s="40" t="s">
        <v>173</v>
      </c>
      <c r="E32" s="40">
        <v>2196</v>
      </c>
      <c r="F32" s="40"/>
    </row>
    <row r="33" spans="1:6" ht="14.4" customHeight="1" x14ac:dyDescent="0.3">
      <c r="A33" s="77"/>
      <c r="B33" s="78"/>
      <c r="C33" s="78"/>
      <c r="D33" s="41" t="s">
        <v>166</v>
      </c>
      <c r="E33" s="41"/>
      <c r="F33" s="41">
        <v>2196</v>
      </c>
    </row>
    <row r="34" spans="1:6" ht="14.4" customHeight="1" x14ac:dyDescent="0.3">
      <c r="A34" s="76">
        <v>41274</v>
      </c>
      <c r="B34" s="74">
        <v>12</v>
      </c>
      <c r="C34" s="74" t="s">
        <v>79</v>
      </c>
      <c r="D34" s="40" t="s">
        <v>174</v>
      </c>
      <c r="E34" s="40">
        <v>65</v>
      </c>
      <c r="F34" s="40"/>
    </row>
    <row r="35" spans="1:6" ht="14.4" customHeight="1" x14ac:dyDescent="0.3">
      <c r="A35" s="77"/>
      <c r="B35" s="78"/>
      <c r="C35" s="78"/>
      <c r="D35" s="41">
        <v>3390</v>
      </c>
      <c r="E35" s="41"/>
      <c r="F35" s="41">
        <v>65</v>
      </c>
    </row>
    <row r="36" spans="1:6" ht="14.4" customHeight="1" x14ac:dyDescent="0.3">
      <c r="A36" s="76">
        <v>41274</v>
      </c>
      <c r="B36" s="74">
        <v>13</v>
      </c>
      <c r="C36" s="74" t="s">
        <v>80</v>
      </c>
      <c r="D36" s="40" t="s">
        <v>175</v>
      </c>
      <c r="E36" s="40">
        <v>15200</v>
      </c>
      <c r="F36" s="40"/>
    </row>
    <row r="37" spans="1:6" ht="14.4" customHeight="1" x14ac:dyDescent="0.3">
      <c r="A37" s="77"/>
      <c r="B37" s="78"/>
      <c r="C37" s="78"/>
      <c r="D37" s="41" t="s">
        <v>176</v>
      </c>
      <c r="E37" s="41"/>
      <c r="F37" s="41">
        <v>15200</v>
      </c>
    </row>
    <row r="38" spans="1:6" ht="14.4" customHeight="1" x14ac:dyDescent="0.3">
      <c r="A38" s="76">
        <v>41274</v>
      </c>
      <c r="B38" s="74">
        <v>14</v>
      </c>
      <c r="C38" s="74" t="s">
        <v>81</v>
      </c>
      <c r="D38" s="41" t="s">
        <v>177</v>
      </c>
      <c r="E38" s="41">
        <v>9000</v>
      </c>
      <c r="F38" s="41"/>
    </row>
    <row r="39" spans="1:6" ht="14.4" customHeight="1" x14ac:dyDescent="0.3">
      <c r="A39" s="77"/>
      <c r="B39" s="78"/>
      <c r="C39" s="78"/>
      <c r="D39" s="41" t="s">
        <v>178</v>
      </c>
      <c r="E39" s="41"/>
      <c r="F39" s="41">
        <v>9000</v>
      </c>
    </row>
    <row r="40" spans="1:6" ht="14.4" customHeight="1" x14ac:dyDescent="0.3">
      <c r="A40" s="76">
        <v>41274</v>
      </c>
      <c r="B40" s="74">
        <v>15</v>
      </c>
      <c r="C40" s="74" t="s">
        <v>82</v>
      </c>
      <c r="D40" s="40" t="s">
        <v>179</v>
      </c>
      <c r="E40" s="40"/>
      <c r="F40" s="40">
        <v>530</v>
      </c>
    </row>
    <row r="41" spans="1:6" ht="14.4" customHeight="1" x14ac:dyDescent="0.3">
      <c r="A41" s="77"/>
      <c r="B41" s="78"/>
      <c r="C41" s="78"/>
      <c r="D41" s="41" t="s">
        <v>177</v>
      </c>
      <c r="E41" s="41">
        <v>530</v>
      </c>
      <c r="F41" s="41"/>
    </row>
    <row r="42" spans="1:6" ht="14.4" customHeight="1" x14ac:dyDescent="0.3">
      <c r="A42" s="76">
        <v>41274</v>
      </c>
      <c r="B42" s="74">
        <v>16</v>
      </c>
      <c r="C42" s="74" t="s">
        <v>83</v>
      </c>
      <c r="D42" s="41" t="s">
        <v>180</v>
      </c>
      <c r="E42" s="41"/>
      <c r="F42" s="41">
        <v>810</v>
      </c>
    </row>
    <row r="43" spans="1:6" ht="14.4" customHeight="1" x14ac:dyDescent="0.3">
      <c r="A43" s="77"/>
      <c r="B43" s="78"/>
      <c r="C43" s="78"/>
      <c r="D43" s="41">
        <v>5330</v>
      </c>
      <c r="E43" s="41">
        <v>810</v>
      </c>
      <c r="F43" s="41"/>
    </row>
    <row r="44" spans="1:6" ht="14.4" customHeight="1" x14ac:dyDescent="0.3">
      <c r="A44" s="76">
        <v>41274</v>
      </c>
      <c r="B44" s="74">
        <v>17</v>
      </c>
      <c r="C44" s="74" t="s">
        <v>84</v>
      </c>
      <c r="D44" s="40" t="s">
        <v>181</v>
      </c>
      <c r="E44" s="40"/>
      <c r="F44" s="40">
        <v>65</v>
      </c>
    </row>
    <row r="45" spans="1:6" ht="14.4" customHeight="1" x14ac:dyDescent="0.3">
      <c r="A45" s="77"/>
      <c r="B45" s="78"/>
      <c r="C45" s="78"/>
      <c r="D45" s="41">
        <v>5330</v>
      </c>
      <c r="E45" s="41">
        <v>65</v>
      </c>
      <c r="F45" s="41"/>
    </row>
    <row r="46" spans="1:6" ht="14.4" customHeight="1" x14ac:dyDescent="0.3">
      <c r="A46" s="76">
        <v>41274</v>
      </c>
      <c r="B46" s="74">
        <v>18</v>
      </c>
      <c r="C46" s="74" t="s">
        <v>85</v>
      </c>
      <c r="D46" s="41" t="s">
        <v>182</v>
      </c>
      <c r="E46" s="41">
        <v>719</v>
      </c>
      <c r="F46" s="41"/>
    </row>
    <row r="47" spans="1:6" ht="14.4" customHeight="1" x14ac:dyDescent="0.3">
      <c r="A47" s="77"/>
      <c r="B47" s="78"/>
      <c r="C47" s="78"/>
      <c r="D47" s="41">
        <v>3130</v>
      </c>
      <c r="E47" s="41"/>
      <c r="F47" s="41">
        <v>719</v>
      </c>
    </row>
    <row r="48" spans="1:6" ht="14.4" customHeight="1" x14ac:dyDescent="0.3">
      <c r="A48" s="76">
        <v>41274</v>
      </c>
      <c r="B48" s="74">
        <v>19</v>
      </c>
      <c r="C48" s="74" t="s">
        <v>86</v>
      </c>
      <c r="D48" s="40" t="s">
        <v>183</v>
      </c>
      <c r="E48" s="40"/>
      <c r="F48" s="40">
        <v>719</v>
      </c>
    </row>
    <row r="49" spans="1:6" ht="14.4" customHeight="1" x14ac:dyDescent="0.3">
      <c r="A49" s="77"/>
      <c r="B49" s="78"/>
      <c r="C49" s="78"/>
      <c r="D49" s="41" t="s">
        <v>177</v>
      </c>
      <c r="E49" s="41">
        <v>719</v>
      </c>
      <c r="F49" s="41"/>
    </row>
    <row r="50" spans="1:6" ht="14.4" customHeight="1" x14ac:dyDescent="0.3">
      <c r="A50" s="76">
        <v>41274</v>
      </c>
      <c r="B50" s="74">
        <v>20</v>
      </c>
      <c r="C50" s="74" t="s">
        <v>87</v>
      </c>
      <c r="D50" s="40" t="s">
        <v>177</v>
      </c>
      <c r="E50" s="40">
        <v>4076</v>
      </c>
      <c r="F50" s="40"/>
    </row>
    <row r="51" spans="1:6" ht="14.4" customHeight="1" x14ac:dyDescent="0.3">
      <c r="A51" s="77"/>
      <c r="B51" s="78"/>
      <c r="C51" s="78"/>
      <c r="D51" s="41" t="s">
        <v>184</v>
      </c>
      <c r="E51" s="41"/>
      <c r="F51" s="41">
        <v>4076</v>
      </c>
    </row>
    <row r="52" spans="1:6" ht="14.4" customHeight="1" x14ac:dyDescent="0.3">
      <c r="A52" s="76"/>
      <c r="B52" s="74"/>
      <c r="C52" s="74"/>
      <c r="D52" s="40"/>
      <c r="E52" s="40"/>
      <c r="F52" s="40"/>
    </row>
    <row r="53" spans="1:6" ht="14.4" customHeight="1" x14ac:dyDescent="0.3">
      <c r="A53" s="79"/>
      <c r="B53" s="75"/>
      <c r="C53" s="75"/>
      <c r="D53" s="42"/>
      <c r="E53" s="42"/>
      <c r="F53" s="42"/>
    </row>
    <row r="54" spans="1:6" x14ac:dyDescent="0.3">
      <c r="A54" s="76"/>
      <c r="B54" s="32"/>
      <c r="C54" s="80" t="s">
        <v>1</v>
      </c>
      <c r="D54" s="74"/>
      <c r="E54" s="74">
        <f>SUM(E4:E53)</f>
        <v>81904</v>
      </c>
      <c r="F54" s="74">
        <f>SUM(F4:F53)</f>
        <v>81904</v>
      </c>
    </row>
    <row r="55" spans="1:6" x14ac:dyDescent="0.3">
      <c r="A55" s="79"/>
      <c r="B55" s="33"/>
      <c r="C55" s="81"/>
      <c r="D55" s="75"/>
      <c r="E55" s="75"/>
      <c r="F55" s="75"/>
    </row>
  </sheetData>
  <mergeCells count="69">
    <mergeCell ref="A1:F1"/>
    <mergeCell ref="A4:A8"/>
    <mergeCell ref="B4:B8"/>
    <mergeCell ref="C4:C8"/>
    <mergeCell ref="A9:A10"/>
    <mergeCell ref="B9:B10"/>
    <mergeCell ref="C9:C10"/>
    <mergeCell ref="A11:A15"/>
    <mergeCell ref="B11:B15"/>
    <mergeCell ref="C11:C15"/>
    <mergeCell ref="A16:A17"/>
    <mergeCell ref="B16:B17"/>
    <mergeCell ref="C16:C17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topLeftCell="A63" workbookViewId="0">
      <selection activeCell="U70" sqref="U70"/>
    </sheetView>
  </sheetViews>
  <sheetFormatPr defaultColWidth="9.109375" defaultRowHeight="14.4" x14ac:dyDescent="0.3"/>
  <cols>
    <col min="1" max="1" width="3.33203125" style="52" customWidth="1"/>
    <col min="2" max="2" width="4.5546875" style="52" customWidth="1"/>
    <col min="3" max="3" width="8.109375" style="52" customWidth="1"/>
    <col min="4" max="4" width="3.88671875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4414062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09375" style="52" customWidth="1"/>
    <col min="14" max="14" width="2.5546875" style="52" customWidth="1"/>
    <col min="15" max="15" width="2.88671875" style="52" customWidth="1"/>
    <col min="16" max="16" width="4.44140625" style="52" customWidth="1"/>
    <col min="17" max="17" width="9.109375" style="52"/>
    <col min="18" max="18" width="3.88671875" style="52" customWidth="1"/>
    <col min="19" max="19" width="8" style="52" customWidth="1"/>
    <col min="20" max="20" width="2.5546875" style="52" customWidth="1"/>
    <col min="21" max="16384" width="9.109375" style="52"/>
  </cols>
  <sheetData>
    <row r="1" spans="1:37" x14ac:dyDescent="0.3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3">
      <c r="A2" s="53" t="s">
        <v>2</v>
      </c>
      <c r="B2" s="53"/>
      <c r="C2" s="83">
        <v>1110</v>
      </c>
      <c r="D2" s="83"/>
      <c r="E2" s="83"/>
      <c r="F2" s="54" t="s">
        <v>124</v>
      </c>
      <c r="G2" s="51"/>
      <c r="H2" s="53" t="s">
        <v>2</v>
      </c>
      <c r="I2" s="53"/>
      <c r="J2" s="83">
        <v>1210</v>
      </c>
      <c r="K2" s="83"/>
      <c r="L2" s="83"/>
      <c r="M2" s="54" t="s">
        <v>124</v>
      </c>
      <c r="N2" s="54"/>
      <c r="O2" s="53" t="s">
        <v>2</v>
      </c>
      <c r="P2" s="53"/>
      <c r="Q2" s="83">
        <v>1410</v>
      </c>
      <c r="R2" s="83"/>
      <c r="S2" s="83"/>
      <c r="T2" s="54" t="s">
        <v>124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3">
      <c r="A3" s="50"/>
      <c r="B3" s="50" t="s">
        <v>118</v>
      </c>
      <c r="C3" s="55">
        <v>2600</v>
      </c>
      <c r="D3" s="84"/>
      <c r="E3" s="85"/>
      <c r="F3" s="50"/>
      <c r="G3" s="51"/>
      <c r="H3" s="50"/>
      <c r="I3" s="50" t="s">
        <v>118</v>
      </c>
      <c r="J3" s="55">
        <v>12800</v>
      </c>
      <c r="K3" s="84"/>
      <c r="L3" s="85"/>
      <c r="M3" s="50"/>
      <c r="N3" s="50"/>
      <c r="O3" s="50"/>
      <c r="P3" s="50" t="s">
        <v>118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3">
      <c r="A4" s="50"/>
      <c r="B4" s="50" t="s">
        <v>115</v>
      </c>
      <c r="C4" s="59">
        <v>7906</v>
      </c>
      <c r="D4" s="62" t="s">
        <v>116</v>
      </c>
      <c r="E4" s="59">
        <v>100</v>
      </c>
      <c r="F4" s="50"/>
      <c r="G4" s="51"/>
      <c r="H4" s="50"/>
      <c r="I4" s="50" t="s">
        <v>131</v>
      </c>
      <c r="J4" s="59">
        <v>9000</v>
      </c>
      <c r="K4" s="62" t="s">
        <v>132</v>
      </c>
      <c r="L4" s="59">
        <v>3540</v>
      </c>
      <c r="M4" s="50"/>
      <c r="N4" s="50"/>
      <c r="O4" s="50"/>
      <c r="P4" s="50" t="s">
        <v>117</v>
      </c>
      <c r="Q4" s="59">
        <v>10030</v>
      </c>
      <c r="R4" s="62" t="s">
        <v>131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3">
      <c r="A5" s="50"/>
      <c r="B5" s="50"/>
      <c r="C5" s="60"/>
      <c r="D5" s="59" t="s">
        <v>119</v>
      </c>
      <c r="E5" s="59">
        <v>1872</v>
      </c>
      <c r="F5"/>
      <c r="G5" s="51"/>
      <c r="H5" s="50"/>
      <c r="I5" s="50"/>
      <c r="J5" s="60"/>
      <c r="K5" s="59" t="s">
        <v>133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3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138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3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3">
      <c r="A8" s="50"/>
      <c r="B8" s="50" t="s">
        <v>120</v>
      </c>
      <c r="C8" s="65">
        <f>SUM(C4:C7)</f>
        <v>7906</v>
      </c>
      <c r="D8" s="56" t="s">
        <v>120</v>
      </c>
      <c r="E8" s="63">
        <f>SUM(E4:E7)</f>
        <v>1972</v>
      </c>
      <c r="F8" s="50"/>
      <c r="G8" s="51"/>
      <c r="H8" s="50"/>
      <c r="I8" s="50" t="s">
        <v>120</v>
      </c>
      <c r="J8" s="65">
        <f>SUM(J4:J7)</f>
        <v>9000</v>
      </c>
      <c r="K8" s="56" t="s">
        <v>120</v>
      </c>
      <c r="L8" s="63">
        <f>SUM(L4:L7)</f>
        <v>6204</v>
      </c>
      <c r="M8" s="50"/>
      <c r="N8" s="50"/>
      <c r="O8" s="50"/>
      <c r="P8" s="50" t="s">
        <v>120</v>
      </c>
      <c r="Q8" s="65">
        <f>SUM(Q4:Q7)</f>
        <v>10030</v>
      </c>
      <c r="R8" s="56" t="s">
        <v>120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3">
      <c r="A9" s="50"/>
      <c r="B9" s="50" t="s">
        <v>118</v>
      </c>
      <c r="C9" s="64">
        <v>8534</v>
      </c>
      <c r="D9" s="50"/>
      <c r="E9" s="59"/>
      <c r="F9" s="50"/>
      <c r="G9" s="51"/>
      <c r="H9" s="50"/>
      <c r="I9" s="50" t="s">
        <v>118</v>
      </c>
      <c r="J9" s="64">
        <v>15596</v>
      </c>
      <c r="K9" s="50"/>
      <c r="L9" s="59"/>
      <c r="M9" s="50"/>
      <c r="N9" s="50"/>
      <c r="O9" s="50"/>
      <c r="P9" s="50" t="s">
        <v>118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3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3">
      <c r="A11" s="53" t="s">
        <v>2</v>
      </c>
      <c r="B11" s="53"/>
      <c r="C11" s="83">
        <v>1640</v>
      </c>
      <c r="D11" s="83"/>
      <c r="E11" s="83"/>
      <c r="F11" s="54" t="s">
        <v>124</v>
      </c>
      <c r="G11" s="51"/>
      <c r="H11" s="53" t="s">
        <v>2</v>
      </c>
      <c r="I11" s="53"/>
      <c r="J11" s="83">
        <v>2150</v>
      </c>
      <c r="K11" s="83"/>
      <c r="L11" s="83"/>
      <c r="M11" s="54" t="s">
        <v>124</v>
      </c>
      <c r="N11" s="54"/>
      <c r="O11" s="53" t="s">
        <v>2</v>
      </c>
      <c r="P11" s="53"/>
      <c r="Q11" s="83">
        <v>3110</v>
      </c>
      <c r="R11" s="83"/>
      <c r="S11" s="83"/>
      <c r="T11" s="54" t="s">
        <v>124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3">
      <c r="A12" s="50"/>
      <c r="B12" s="50" t="s">
        <v>118</v>
      </c>
      <c r="C12" s="55">
        <v>14000</v>
      </c>
      <c r="D12" s="84"/>
      <c r="E12" s="85"/>
      <c r="F12" s="50"/>
      <c r="G12" s="51"/>
      <c r="H12" s="50"/>
      <c r="I12" s="50" t="s">
        <v>118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134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3">
      <c r="A13" s="50"/>
      <c r="B13" s="50"/>
      <c r="C13" s="59"/>
      <c r="D13" s="62" t="s">
        <v>115</v>
      </c>
      <c r="E13" s="59">
        <v>4000</v>
      </c>
      <c r="F13" s="50"/>
      <c r="G13" s="51"/>
      <c r="H13" s="50"/>
      <c r="I13" s="50" t="s">
        <v>132</v>
      </c>
      <c r="J13" s="59">
        <v>3000</v>
      </c>
      <c r="K13" s="62"/>
      <c r="L13" s="59"/>
      <c r="M13" s="50"/>
      <c r="N13" s="50"/>
      <c r="O13" s="50"/>
      <c r="P13" s="50" t="s">
        <v>116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3">
      <c r="A14" s="50"/>
      <c r="B14" s="50"/>
      <c r="C14" s="60"/>
      <c r="D14" s="59" t="s">
        <v>117</v>
      </c>
      <c r="E14" s="59">
        <v>5000</v>
      </c>
      <c r="F14"/>
      <c r="G14" s="51"/>
      <c r="H14" s="50"/>
      <c r="I14" s="50" t="s">
        <v>137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3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3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3">
      <c r="A17" s="50"/>
      <c r="B17" s="50" t="s">
        <v>120</v>
      </c>
      <c r="C17" s="65">
        <f>SUM(C13:C16)</f>
        <v>0</v>
      </c>
      <c r="D17" s="56" t="s">
        <v>120</v>
      </c>
      <c r="E17" s="63">
        <f>SUM(E13:E16)</f>
        <v>9000</v>
      </c>
      <c r="F17" s="50"/>
      <c r="G17" s="51"/>
      <c r="H17" s="50"/>
      <c r="I17" s="50" t="s">
        <v>120</v>
      </c>
      <c r="J17" s="65">
        <f>SUM(J13:J16)</f>
        <v>8000</v>
      </c>
      <c r="K17" s="56" t="s">
        <v>120</v>
      </c>
      <c r="L17" s="63">
        <f>SUM(L13:L16)</f>
        <v>0</v>
      </c>
      <c r="M17" s="50"/>
      <c r="N17" s="50"/>
      <c r="O17" s="50"/>
      <c r="P17" s="50" t="s">
        <v>120</v>
      </c>
      <c r="Q17" s="65">
        <f>SUM(Q13:Q16)</f>
        <v>100</v>
      </c>
      <c r="R17" s="56" t="s">
        <v>120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3">
      <c r="A18" s="50"/>
      <c r="B18" s="50" t="s">
        <v>118</v>
      </c>
      <c r="C18" s="64">
        <v>5000</v>
      </c>
      <c r="D18" s="50"/>
      <c r="E18" s="59"/>
      <c r="F18" s="50"/>
      <c r="G18" s="51"/>
      <c r="H18" s="50"/>
      <c r="I18" s="50" t="s">
        <v>118</v>
      </c>
      <c r="J18" s="64">
        <v>8000</v>
      </c>
      <c r="K18" s="50"/>
      <c r="L18" s="59"/>
      <c r="M18" s="50"/>
      <c r="N18" s="50"/>
      <c r="O18" s="50"/>
      <c r="P18" s="50"/>
      <c r="Q18" s="64">
        <v>0</v>
      </c>
      <c r="R18" s="50" t="s">
        <v>134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3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3">
      <c r="A20" s="53" t="s">
        <v>2</v>
      </c>
      <c r="B20" s="53"/>
      <c r="C20" s="83">
        <v>3130</v>
      </c>
      <c r="D20" s="83"/>
      <c r="E20" s="83"/>
      <c r="F20" s="54" t="s">
        <v>124</v>
      </c>
      <c r="G20" s="51"/>
      <c r="H20" s="53" t="s">
        <v>2</v>
      </c>
      <c r="I20" s="53"/>
      <c r="J20" s="83">
        <v>3210</v>
      </c>
      <c r="K20" s="83"/>
      <c r="L20" s="83"/>
      <c r="M20" s="54" t="s">
        <v>124</v>
      </c>
      <c r="N20" s="54"/>
      <c r="O20" s="53" t="s">
        <v>2</v>
      </c>
      <c r="P20" s="53"/>
      <c r="Q20" s="83">
        <v>3320</v>
      </c>
      <c r="R20" s="83"/>
      <c r="S20" s="83"/>
      <c r="T20" s="54" t="s">
        <v>124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3">
      <c r="A21" s="50"/>
      <c r="B21" s="50"/>
      <c r="C21" s="55"/>
      <c r="D21" s="67" t="s">
        <v>134</v>
      </c>
      <c r="E21" s="68">
        <v>800</v>
      </c>
      <c r="F21" s="50"/>
      <c r="G21" s="51"/>
      <c r="H21" s="50"/>
      <c r="I21" s="50"/>
      <c r="J21" s="55"/>
      <c r="K21" s="67" t="s">
        <v>134</v>
      </c>
      <c r="L21" s="68">
        <v>3500</v>
      </c>
      <c r="M21" s="50"/>
      <c r="N21" s="50"/>
      <c r="O21" s="50"/>
      <c r="P21" s="50"/>
      <c r="Q21" s="55"/>
      <c r="R21" s="67" t="s">
        <v>134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3">
      <c r="A22" s="50"/>
      <c r="B22" s="50" t="s">
        <v>136</v>
      </c>
      <c r="C22" s="59">
        <v>268</v>
      </c>
      <c r="D22" s="62" t="s">
        <v>135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133</v>
      </c>
      <c r="Q22" s="59">
        <v>468</v>
      </c>
      <c r="R22" s="62" t="s">
        <v>136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3">
      <c r="A23" s="50"/>
      <c r="B23" s="50" t="s">
        <v>119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3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3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3">
      <c r="A26" s="50"/>
      <c r="B26" s="50" t="s">
        <v>120</v>
      </c>
      <c r="C26" s="65">
        <f>SUM(C22:C25)</f>
        <v>2140</v>
      </c>
      <c r="D26" s="56" t="s">
        <v>120</v>
      </c>
      <c r="E26" s="63">
        <f>SUM(E22:E25)</f>
        <v>1340</v>
      </c>
      <c r="F26" s="50"/>
      <c r="G26" s="51"/>
      <c r="H26" s="50"/>
      <c r="I26" s="50" t="s">
        <v>120</v>
      </c>
      <c r="J26" s="65">
        <f>SUM(J22:J25)</f>
        <v>0</v>
      </c>
      <c r="K26" s="56" t="s">
        <v>120</v>
      </c>
      <c r="L26" s="63">
        <f>SUM(L22:L25)</f>
        <v>0</v>
      </c>
      <c r="M26" s="50"/>
      <c r="N26" s="50"/>
      <c r="O26" s="50"/>
      <c r="P26" s="50" t="s">
        <v>120</v>
      </c>
      <c r="Q26" s="65">
        <f>SUM(Q22:Q25)</f>
        <v>468</v>
      </c>
      <c r="R26" s="56" t="s">
        <v>120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3">
      <c r="A27" s="50"/>
      <c r="B27" s="50"/>
      <c r="C27" s="64"/>
      <c r="D27" s="50" t="s">
        <v>134</v>
      </c>
      <c r="E27" s="59">
        <v>0</v>
      </c>
      <c r="F27" s="50"/>
      <c r="G27" s="51"/>
      <c r="H27" s="50"/>
      <c r="I27" s="50"/>
      <c r="J27" s="64"/>
      <c r="K27" s="50" t="s">
        <v>134</v>
      </c>
      <c r="L27" s="59">
        <v>3500</v>
      </c>
      <c r="M27" s="50"/>
      <c r="N27" s="50"/>
      <c r="O27" s="50"/>
      <c r="P27" s="50"/>
      <c r="Q27" s="64"/>
      <c r="R27" s="50" t="s">
        <v>134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3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3">
      <c r="A29" s="53" t="s">
        <v>2</v>
      </c>
      <c r="B29" s="53"/>
      <c r="C29" s="83">
        <v>3330</v>
      </c>
      <c r="D29" s="83"/>
      <c r="E29" s="83"/>
      <c r="F29" s="54" t="s">
        <v>124</v>
      </c>
      <c r="G29" s="51"/>
      <c r="H29" s="53" t="s">
        <v>2</v>
      </c>
      <c r="I29" s="53"/>
      <c r="J29" s="83">
        <v>3340</v>
      </c>
      <c r="K29" s="83"/>
      <c r="L29" s="83"/>
      <c r="M29" s="54" t="s">
        <v>124</v>
      </c>
      <c r="N29" s="54"/>
      <c r="O29" s="53" t="s">
        <v>2</v>
      </c>
      <c r="P29" s="53"/>
      <c r="Q29" s="83">
        <v>3390</v>
      </c>
      <c r="R29" s="83"/>
      <c r="S29" s="83"/>
      <c r="T29" s="54" t="s">
        <v>124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3">
      <c r="A30" s="50"/>
      <c r="B30" s="50"/>
      <c r="C30" s="55"/>
      <c r="D30" s="67" t="s">
        <v>134</v>
      </c>
      <c r="E30" s="68">
        <v>0</v>
      </c>
      <c r="F30" s="50"/>
      <c r="G30" s="51"/>
      <c r="H30" s="50"/>
      <c r="I30" s="50" t="s">
        <v>118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134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3">
      <c r="A31" s="50"/>
      <c r="B31" s="50" t="s">
        <v>138</v>
      </c>
      <c r="C31" s="59">
        <v>2196</v>
      </c>
      <c r="D31" s="62" t="s">
        <v>115</v>
      </c>
      <c r="E31" s="59">
        <v>1206</v>
      </c>
      <c r="F31" s="50"/>
      <c r="G31" s="51"/>
      <c r="H31" s="50"/>
      <c r="I31" s="50" t="s">
        <v>132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141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3">
      <c r="A32" s="50"/>
      <c r="B32" s="50"/>
      <c r="C32" s="60"/>
      <c r="D32" s="59" t="s">
        <v>117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3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3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3">
      <c r="A35" s="50"/>
      <c r="B35" s="50" t="s">
        <v>120</v>
      </c>
      <c r="C35" s="65">
        <f>SUM(C31:C34)</f>
        <v>2196</v>
      </c>
      <c r="D35" s="56" t="s">
        <v>120</v>
      </c>
      <c r="E35" s="63">
        <f>SUM(E31:E34)</f>
        <v>2736</v>
      </c>
      <c r="F35" s="50"/>
      <c r="G35" s="51"/>
      <c r="H35" s="50"/>
      <c r="I35" s="50" t="s">
        <v>120</v>
      </c>
      <c r="J35" s="65">
        <f>SUM(J31:J34)</f>
        <v>540</v>
      </c>
      <c r="K35" s="56" t="s">
        <v>120</v>
      </c>
      <c r="L35" s="63">
        <f>SUM(L31:L34)</f>
        <v>0</v>
      </c>
      <c r="M35" s="50"/>
      <c r="N35" s="50"/>
      <c r="O35" s="50"/>
      <c r="P35" s="50" t="s">
        <v>120</v>
      </c>
      <c r="Q35" s="65">
        <f>SUM(Q31:Q34)</f>
        <v>0</v>
      </c>
      <c r="R35" s="56" t="s">
        <v>120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3">
      <c r="A36" s="50"/>
      <c r="B36" s="50"/>
      <c r="C36" s="64"/>
      <c r="D36" s="50" t="s">
        <v>134</v>
      </c>
      <c r="E36" s="59">
        <v>540</v>
      </c>
      <c r="F36" s="50"/>
      <c r="G36" s="51"/>
      <c r="H36" s="50"/>
      <c r="I36" s="50" t="s">
        <v>118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134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3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3">
      <c r="A38" s="53" t="s">
        <v>2</v>
      </c>
      <c r="B38" s="53"/>
      <c r="C38" s="83">
        <v>5150</v>
      </c>
      <c r="D38" s="83"/>
      <c r="E38" s="83"/>
      <c r="F38" s="54" t="s">
        <v>124</v>
      </c>
      <c r="G38" s="51"/>
      <c r="H38" s="53" t="s">
        <v>2</v>
      </c>
      <c r="I38" s="53"/>
      <c r="J38" s="83">
        <v>6110</v>
      </c>
      <c r="K38" s="83"/>
      <c r="L38" s="83"/>
      <c r="M38" s="54" t="s">
        <v>124</v>
      </c>
      <c r="N38" s="54"/>
      <c r="O38" s="53" t="s">
        <v>2</v>
      </c>
      <c r="P38" s="53"/>
      <c r="Q38" s="83">
        <v>7100</v>
      </c>
      <c r="R38" s="83"/>
      <c r="S38" s="83"/>
      <c r="T38" s="54" t="s">
        <v>124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3">
      <c r="A39" s="50"/>
      <c r="B39" s="50"/>
      <c r="C39" s="55"/>
      <c r="D39" s="67" t="s">
        <v>134</v>
      </c>
      <c r="E39" s="68">
        <v>29800</v>
      </c>
      <c r="F39" s="50"/>
      <c r="G39" s="51"/>
      <c r="H39" s="50"/>
      <c r="I39" s="50" t="s">
        <v>134</v>
      </c>
      <c r="J39" s="55">
        <v>0</v>
      </c>
      <c r="K39" s="84"/>
      <c r="L39" s="85"/>
      <c r="M39" s="50"/>
      <c r="N39" s="50"/>
      <c r="O39" s="50"/>
      <c r="P39" s="50" t="s">
        <v>118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3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115</v>
      </c>
      <c r="L40" s="59">
        <v>6700</v>
      </c>
      <c r="M40" s="50"/>
      <c r="N40" s="50"/>
      <c r="O40" s="50"/>
      <c r="P40" s="50" t="s">
        <v>115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3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117</v>
      </c>
      <c r="L41" s="59">
        <v>8500</v>
      </c>
      <c r="M41"/>
      <c r="N41"/>
      <c r="O41" s="50"/>
      <c r="P41" s="50" t="s">
        <v>117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3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3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3">
      <c r="A44" s="50"/>
      <c r="B44" s="50" t="s">
        <v>120</v>
      </c>
      <c r="C44" s="65">
        <f>SUM(C40:C43)</f>
        <v>0</v>
      </c>
      <c r="D44" s="56" t="s">
        <v>120</v>
      </c>
      <c r="E44" s="63">
        <f>SUM(E40:E43)</f>
        <v>0</v>
      </c>
      <c r="F44" s="50"/>
      <c r="G44" s="51"/>
      <c r="H44" s="50"/>
      <c r="I44" s="50" t="s">
        <v>139</v>
      </c>
      <c r="J44" s="65">
        <v>15200</v>
      </c>
      <c r="K44" s="56" t="s">
        <v>120</v>
      </c>
      <c r="L44" s="63">
        <f>SUM(L40:L43)</f>
        <v>15200</v>
      </c>
      <c r="M44" s="50"/>
      <c r="N44" s="50"/>
      <c r="O44" s="50"/>
      <c r="P44" s="50" t="s">
        <v>120</v>
      </c>
      <c r="Q44" s="65">
        <f>SUM(Q40:Q43)</f>
        <v>9000</v>
      </c>
      <c r="R44" s="56" t="s">
        <v>145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3">
      <c r="A45" s="50"/>
      <c r="B45" s="50"/>
      <c r="C45" s="64">
        <v>0</v>
      </c>
      <c r="D45" s="50" t="s">
        <v>134</v>
      </c>
      <c r="E45" s="59">
        <v>29800</v>
      </c>
      <c r="F45" s="50"/>
      <c r="G45" s="51"/>
      <c r="H45" s="50"/>
      <c r="I45" s="50"/>
      <c r="J45" s="64"/>
      <c r="K45" s="50" t="s">
        <v>134</v>
      </c>
      <c r="L45" s="59"/>
      <c r="M45" s="50"/>
      <c r="N45" s="50"/>
      <c r="O45" s="50"/>
      <c r="P45" s="50" t="s">
        <v>118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3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3">
      <c r="A47" s="53" t="s">
        <v>2</v>
      </c>
      <c r="B47" s="53"/>
      <c r="C47" s="83">
        <v>7320</v>
      </c>
      <c r="D47" s="83"/>
      <c r="E47" s="83"/>
      <c r="F47" s="54" t="s">
        <v>124</v>
      </c>
      <c r="G47" s="51"/>
      <c r="H47" s="53" t="s">
        <v>2</v>
      </c>
      <c r="I47" s="53"/>
      <c r="J47" s="83">
        <v>7410</v>
      </c>
      <c r="K47" s="83"/>
      <c r="L47" s="83"/>
      <c r="M47" s="54" t="s">
        <v>124</v>
      </c>
      <c r="N47" s="54"/>
      <c r="O47" s="53" t="s">
        <v>2</v>
      </c>
      <c r="P47" s="53"/>
      <c r="Q47" s="83">
        <v>7465</v>
      </c>
      <c r="R47" s="83"/>
      <c r="S47" s="83"/>
      <c r="T47" s="54" t="s">
        <v>124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3">
      <c r="A48" s="50"/>
      <c r="B48" s="50" t="s">
        <v>118</v>
      </c>
      <c r="C48" s="55">
        <v>0</v>
      </c>
      <c r="D48" s="84"/>
      <c r="E48" s="85"/>
      <c r="F48" s="50"/>
      <c r="G48" s="51"/>
      <c r="H48" s="50"/>
      <c r="I48" s="50" t="s">
        <v>118</v>
      </c>
      <c r="J48" s="55">
        <v>0</v>
      </c>
      <c r="K48" s="84"/>
      <c r="L48" s="85"/>
      <c r="M48" s="50"/>
      <c r="N48" s="50"/>
      <c r="O48" s="50"/>
      <c r="P48" s="50" t="s">
        <v>118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3">
      <c r="A49" s="50"/>
      <c r="B49" s="50" t="s">
        <v>137</v>
      </c>
      <c r="C49" s="59">
        <v>530</v>
      </c>
      <c r="D49" s="62"/>
      <c r="E49" s="59"/>
      <c r="F49" s="50"/>
      <c r="G49" s="51"/>
      <c r="H49" s="50"/>
      <c r="I49" s="50" t="s">
        <v>137</v>
      </c>
      <c r="J49" s="59">
        <v>810</v>
      </c>
      <c r="K49" s="62"/>
      <c r="L49" s="59"/>
      <c r="M49" s="50"/>
      <c r="N49" s="50"/>
      <c r="O49" s="50"/>
      <c r="P49" s="50" t="s">
        <v>138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3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3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3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3">
      <c r="A53" s="50"/>
      <c r="B53" s="50" t="s">
        <v>120</v>
      </c>
      <c r="C53" s="65">
        <f>SUM(C49:C52)</f>
        <v>530</v>
      </c>
      <c r="D53" s="56" t="s">
        <v>144</v>
      </c>
      <c r="E53" s="63">
        <v>530</v>
      </c>
      <c r="F53" s="50"/>
      <c r="G53" s="51"/>
      <c r="H53" s="50"/>
      <c r="I53" s="50" t="s">
        <v>120</v>
      </c>
      <c r="J53" s="65">
        <f>SUM(J49:J52)</f>
        <v>810</v>
      </c>
      <c r="K53" s="56" t="s">
        <v>143</v>
      </c>
      <c r="L53" s="63">
        <v>810</v>
      </c>
      <c r="M53" s="50"/>
      <c r="N53" s="50"/>
      <c r="O53" s="50"/>
      <c r="P53" s="50" t="s">
        <v>120</v>
      </c>
      <c r="Q53" s="65">
        <f>SUM(Q49:Q52)</f>
        <v>65</v>
      </c>
      <c r="R53" s="56" t="s">
        <v>142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3">
      <c r="A54" s="50"/>
      <c r="B54" s="50" t="s">
        <v>118</v>
      </c>
      <c r="C54" s="64">
        <v>0</v>
      </c>
      <c r="D54" s="50"/>
      <c r="E54" s="59"/>
      <c r="F54" s="50"/>
      <c r="G54" s="51"/>
      <c r="H54" s="50"/>
      <c r="I54" s="50" t="s">
        <v>118</v>
      </c>
      <c r="J54" s="64">
        <v>0</v>
      </c>
      <c r="K54" s="50"/>
      <c r="L54" s="59"/>
      <c r="M54" s="50"/>
      <c r="N54" s="50"/>
      <c r="O54" s="50"/>
      <c r="P54" s="50" t="s">
        <v>118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3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3">
      <c r="A56" s="53" t="s">
        <v>2</v>
      </c>
      <c r="B56" s="53"/>
      <c r="C56" s="83">
        <v>5330</v>
      </c>
      <c r="D56" s="83"/>
      <c r="E56" s="83"/>
      <c r="F56" s="54" t="s">
        <v>124</v>
      </c>
      <c r="G56" s="51"/>
      <c r="H56" s="53" t="s">
        <v>2</v>
      </c>
      <c r="I56" s="53"/>
      <c r="J56" s="83">
        <v>9210</v>
      </c>
      <c r="K56" s="83"/>
      <c r="L56" s="83"/>
      <c r="M56" s="54" t="s">
        <v>124</v>
      </c>
      <c r="N56" s="54"/>
      <c r="O56" s="53" t="s">
        <v>2</v>
      </c>
      <c r="P56" s="53"/>
      <c r="Q56" s="83">
        <v>3310</v>
      </c>
      <c r="R56" s="83"/>
      <c r="S56" s="83"/>
      <c r="T56" s="54" t="s">
        <v>124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3">
      <c r="A57" s="50"/>
      <c r="B57" s="50" t="s">
        <v>118</v>
      </c>
      <c r="C57" s="55">
        <v>0</v>
      </c>
      <c r="D57" s="84"/>
      <c r="E57" s="85"/>
      <c r="F57" s="50"/>
      <c r="G57" s="51"/>
      <c r="H57" s="50"/>
      <c r="I57" s="50" t="s">
        <v>118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134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3">
      <c r="A58" s="50"/>
      <c r="B58" s="50" t="s">
        <v>145</v>
      </c>
      <c r="C58" s="59">
        <v>9000</v>
      </c>
      <c r="D58" s="62" t="s">
        <v>139</v>
      </c>
      <c r="E58" s="59">
        <v>15200</v>
      </c>
      <c r="F58" s="50"/>
      <c r="G58" s="51"/>
      <c r="H58" s="50"/>
      <c r="I58" s="50" t="s">
        <v>148</v>
      </c>
      <c r="J58" s="59">
        <v>719</v>
      </c>
      <c r="K58" s="62" t="s">
        <v>146</v>
      </c>
      <c r="L58" s="59">
        <v>719</v>
      </c>
      <c r="M58" s="50"/>
      <c r="N58" s="50"/>
      <c r="O58" s="50"/>
      <c r="P58" s="50"/>
      <c r="Q58" s="59"/>
      <c r="R58" s="62" t="s">
        <v>148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3">
      <c r="A59" s="50"/>
      <c r="B59" s="50" t="s">
        <v>144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3">
      <c r="A60" s="50"/>
      <c r="B60" s="50" t="s">
        <v>143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3">
      <c r="A61" s="50"/>
      <c r="B61" s="50" t="s">
        <v>142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3">
      <c r="A62" s="50"/>
      <c r="B62" s="50" t="s">
        <v>146</v>
      </c>
      <c r="C62" s="69">
        <v>719</v>
      </c>
      <c r="D62" s="70" t="s">
        <v>134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3">
      <c r="A63" s="50"/>
      <c r="B63" s="50" t="s">
        <v>147</v>
      </c>
      <c r="C63" s="65">
        <v>4076</v>
      </c>
      <c r="D63" s="56" t="s">
        <v>134</v>
      </c>
      <c r="E63" s="63">
        <f>E62-C62</f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120</v>
      </c>
      <c r="Q63" s="65">
        <f>SUM(Q58:Q62)</f>
        <v>0</v>
      </c>
      <c r="R63" s="56" t="s">
        <v>120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3">
      <c r="A64" s="50"/>
      <c r="B64" s="50"/>
      <c r="C64" s="64"/>
      <c r="D64" s="50" t="s">
        <v>134</v>
      </c>
      <c r="E64" s="59">
        <v>0</v>
      </c>
      <c r="F64" s="50"/>
      <c r="G64" s="51"/>
      <c r="H64" s="50"/>
      <c r="I64" s="50" t="s">
        <v>118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134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3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3">
      <c r="A66" s="53" t="s">
        <v>2</v>
      </c>
      <c r="B66" s="53"/>
      <c r="C66" s="83">
        <v>5310</v>
      </c>
      <c r="D66" s="83"/>
      <c r="E66" s="83"/>
      <c r="F66" s="54" t="s">
        <v>124</v>
      </c>
      <c r="G66" s="51"/>
      <c r="H66" s="53"/>
      <c r="I66" s="53" t="s">
        <v>2</v>
      </c>
      <c r="J66" s="83">
        <v>2120</v>
      </c>
      <c r="K66" s="83"/>
      <c r="L66" s="83"/>
      <c r="M66" s="54" t="s">
        <v>149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3">
      <c r="A67" s="50"/>
      <c r="B67" s="50"/>
      <c r="C67" s="55"/>
      <c r="D67" s="67" t="s">
        <v>134</v>
      </c>
      <c r="E67" s="68">
        <v>0</v>
      </c>
      <c r="F67" s="50"/>
      <c r="G67" s="51"/>
      <c r="H67" s="50"/>
      <c r="I67" s="50"/>
      <c r="J67" s="67" t="s">
        <v>150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3">
      <c r="A68" s="50"/>
      <c r="B68" s="50"/>
      <c r="C68" s="59"/>
      <c r="D68" s="62" t="s">
        <v>147</v>
      </c>
      <c r="E68" s="59">
        <v>4076</v>
      </c>
      <c r="F68" s="50"/>
      <c r="G68" s="51"/>
      <c r="H68" s="50"/>
      <c r="I68" s="50"/>
      <c r="J68" s="59"/>
      <c r="K68" s="62" t="s">
        <v>137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3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3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3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3">
      <c r="A72" s="50"/>
      <c r="B72" s="50" t="s">
        <v>120</v>
      </c>
      <c r="C72" s="65">
        <f>SUM(C68:C71)</f>
        <v>0</v>
      </c>
      <c r="D72" s="56" t="s">
        <v>120</v>
      </c>
      <c r="E72" s="63">
        <f>SUM(E68:E71)</f>
        <v>4076</v>
      </c>
      <c r="F72" s="50"/>
      <c r="G72" s="51"/>
      <c r="H72" s="50"/>
      <c r="I72" s="50"/>
      <c r="J72" s="65"/>
      <c r="K72" s="56" t="s">
        <v>120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3">
      <c r="A73" s="50"/>
      <c r="B73" s="50"/>
      <c r="C73" s="64"/>
      <c r="D73" s="50" t="s">
        <v>134</v>
      </c>
      <c r="E73" s="59">
        <f>E72</f>
        <v>4076</v>
      </c>
      <c r="F73" s="50"/>
      <c r="G73" s="51"/>
      <c r="H73" s="50"/>
      <c r="I73" s="50"/>
      <c r="J73" s="64"/>
      <c r="K73" s="50" t="s">
        <v>134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3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3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3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3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3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3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3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3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3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3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3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3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  <mergeCell ref="J20:L20"/>
    <mergeCell ref="Q20:S20"/>
    <mergeCell ref="C29:E29"/>
    <mergeCell ref="J29:L29"/>
    <mergeCell ref="Q29:S29"/>
    <mergeCell ref="K30:L30"/>
    <mergeCell ref="C38:E38"/>
    <mergeCell ref="J38:L38"/>
    <mergeCell ref="Q38:S38"/>
    <mergeCell ref="K39:L39"/>
    <mergeCell ref="R39:S39"/>
    <mergeCell ref="C47:E47"/>
    <mergeCell ref="J47:L47"/>
    <mergeCell ref="Q47:S47"/>
    <mergeCell ref="D48:E48"/>
    <mergeCell ref="K48:L48"/>
    <mergeCell ref="R48:S48"/>
    <mergeCell ref="C56:E56"/>
    <mergeCell ref="J56:L56"/>
    <mergeCell ref="Q56:S56"/>
    <mergeCell ref="D57:E57"/>
    <mergeCell ref="K57:L57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view="pageBreakPreview" topLeftCell="A13" zoomScale="91" zoomScaleNormal="100" zoomScaleSheetLayoutView="91" workbookViewId="0">
      <selection activeCell="M22" sqref="M22"/>
    </sheetView>
  </sheetViews>
  <sheetFormatPr defaultColWidth="9" defaultRowHeight="14.4" x14ac:dyDescent="0.3"/>
  <cols>
    <col min="1" max="1" width="6.33203125" style="6" customWidth="1"/>
    <col min="2" max="2" width="43.33203125" style="6" customWidth="1"/>
    <col min="3" max="3" width="14.6640625" style="6" customWidth="1"/>
    <col min="4" max="4" width="11.33203125" style="6" customWidth="1"/>
    <col min="5" max="5" width="11.6640625" style="6" customWidth="1"/>
    <col min="6" max="16384" width="9" style="6"/>
  </cols>
  <sheetData>
    <row r="1" spans="1:5" x14ac:dyDescent="0.3">
      <c r="A1" s="82" t="s">
        <v>3</v>
      </c>
      <c r="B1" s="82"/>
      <c r="C1" s="82"/>
      <c r="D1" s="82"/>
      <c r="E1" s="82"/>
    </row>
    <row r="2" spans="1:5" x14ac:dyDescent="0.3">
      <c r="A2" s="1"/>
      <c r="B2" s="82" t="s">
        <v>30</v>
      </c>
      <c r="C2" s="82"/>
      <c r="D2" s="82"/>
      <c r="E2" s="1"/>
    </row>
    <row r="3" spans="1:5" x14ac:dyDescent="0.3">
      <c r="A3" s="1"/>
      <c r="B3" s="82" t="s">
        <v>29</v>
      </c>
      <c r="C3" s="82"/>
      <c r="D3" s="82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8" t="s">
        <v>6</v>
      </c>
      <c r="B5" s="88" t="s">
        <v>4</v>
      </c>
      <c r="C5" s="88" t="s">
        <v>5</v>
      </c>
      <c r="D5" s="88" t="s">
        <v>122</v>
      </c>
      <c r="E5" s="88" t="s">
        <v>123</v>
      </c>
    </row>
    <row r="6" spans="1:5" x14ac:dyDescent="0.3">
      <c r="A6" s="89"/>
      <c r="B6" s="89"/>
      <c r="C6" s="89"/>
      <c r="D6" s="89"/>
      <c r="E6" s="89"/>
    </row>
    <row r="7" spans="1:5" ht="21" customHeight="1" x14ac:dyDescent="0.3">
      <c r="A7" s="34" t="s">
        <v>31</v>
      </c>
      <c r="B7" s="17" t="s">
        <v>88</v>
      </c>
      <c r="C7" s="3">
        <v>1110</v>
      </c>
      <c r="D7" s="3">
        <v>8534</v>
      </c>
      <c r="E7" s="5"/>
    </row>
    <row r="8" spans="1:5" ht="21" customHeight="1" x14ac:dyDescent="0.3">
      <c r="A8" s="34" t="s">
        <v>32</v>
      </c>
      <c r="B8" s="17" t="s">
        <v>89</v>
      </c>
      <c r="C8" s="9">
        <v>1210</v>
      </c>
      <c r="D8" s="3">
        <v>15596</v>
      </c>
      <c r="E8" s="5"/>
    </row>
    <row r="9" spans="1:5" ht="34.200000000000003" customHeight="1" x14ac:dyDescent="0.3">
      <c r="A9" s="34" t="s">
        <v>33</v>
      </c>
      <c r="B9" s="17" t="s">
        <v>90</v>
      </c>
      <c r="C9" s="9">
        <v>1410</v>
      </c>
      <c r="D9" s="3">
        <v>1030</v>
      </c>
      <c r="E9" s="5"/>
    </row>
    <row r="10" spans="1:5" ht="21" customHeight="1" x14ac:dyDescent="0.3">
      <c r="A10" s="34" t="s">
        <v>34</v>
      </c>
      <c r="B10" s="17" t="s">
        <v>91</v>
      </c>
      <c r="C10" s="9">
        <v>1640</v>
      </c>
      <c r="D10" s="3">
        <v>5000</v>
      </c>
      <c r="E10" s="5"/>
    </row>
    <row r="11" spans="1:5" ht="21" customHeight="1" x14ac:dyDescent="0.3">
      <c r="A11" s="34" t="s">
        <v>35</v>
      </c>
      <c r="B11" s="17" t="s">
        <v>92</v>
      </c>
      <c r="C11" s="9">
        <v>1790</v>
      </c>
      <c r="D11" s="3"/>
      <c r="E11" s="5"/>
    </row>
    <row r="12" spans="1:5" ht="21" customHeight="1" x14ac:dyDescent="0.3">
      <c r="A12" s="34" t="s">
        <v>36</v>
      </c>
      <c r="B12" s="17" t="s">
        <v>93</v>
      </c>
      <c r="C12" s="9">
        <v>2150</v>
      </c>
      <c r="D12" s="3">
        <v>8000</v>
      </c>
      <c r="E12" s="5"/>
    </row>
    <row r="13" spans="1:5" ht="21" customHeight="1" x14ac:dyDescent="0.3">
      <c r="A13" s="34" t="s">
        <v>39</v>
      </c>
      <c r="B13" s="17" t="s">
        <v>94</v>
      </c>
      <c r="C13" s="9">
        <v>3210</v>
      </c>
      <c r="D13" s="3"/>
      <c r="E13" s="5">
        <v>3500</v>
      </c>
    </row>
    <row r="14" spans="1:5" ht="21" customHeight="1" x14ac:dyDescent="0.3">
      <c r="A14" s="34" t="s">
        <v>40</v>
      </c>
      <c r="B14" s="17" t="s">
        <v>95</v>
      </c>
      <c r="C14" s="9">
        <v>3330</v>
      </c>
      <c r="D14" s="3"/>
      <c r="E14" s="5">
        <v>540</v>
      </c>
    </row>
    <row r="15" spans="1:5" ht="21" customHeight="1" x14ac:dyDescent="0.3">
      <c r="A15" s="34" t="s">
        <v>41</v>
      </c>
      <c r="B15" s="17" t="s">
        <v>96</v>
      </c>
      <c r="C15" s="9">
        <v>3340</v>
      </c>
      <c r="D15" s="3">
        <v>540</v>
      </c>
      <c r="E15" s="5"/>
    </row>
    <row r="16" spans="1:5" ht="21" customHeight="1" x14ac:dyDescent="0.3">
      <c r="A16" s="34" t="s">
        <v>42</v>
      </c>
      <c r="B16" s="17" t="s">
        <v>97</v>
      </c>
      <c r="C16" s="9">
        <v>3390</v>
      </c>
      <c r="D16" s="3"/>
      <c r="E16" s="5">
        <v>65</v>
      </c>
    </row>
    <row r="17" spans="1:5" ht="21" customHeight="1" x14ac:dyDescent="0.3">
      <c r="A17" s="34" t="s">
        <v>43</v>
      </c>
      <c r="B17" s="17" t="s">
        <v>98</v>
      </c>
      <c r="C17" s="9">
        <v>5150</v>
      </c>
      <c r="D17" s="3"/>
      <c r="E17" s="5">
        <v>29800</v>
      </c>
    </row>
    <row r="18" spans="1:5" ht="21" customHeight="1" x14ac:dyDescent="0.3">
      <c r="A18" s="34" t="s">
        <v>44</v>
      </c>
      <c r="B18" s="17" t="s">
        <v>10</v>
      </c>
      <c r="C18" s="9">
        <v>6110</v>
      </c>
      <c r="D18" s="3"/>
      <c r="E18" s="5">
        <v>15200</v>
      </c>
    </row>
    <row r="19" spans="1:5" ht="32.4" customHeight="1" x14ac:dyDescent="0.3">
      <c r="A19" s="34" t="s">
        <v>45</v>
      </c>
      <c r="B19" s="17" t="s">
        <v>99</v>
      </c>
      <c r="C19" s="9">
        <v>7100</v>
      </c>
      <c r="D19" s="3">
        <v>9000</v>
      </c>
      <c r="E19" s="5"/>
    </row>
    <row r="20" spans="1:5" ht="35.4" customHeight="1" x14ac:dyDescent="0.3">
      <c r="A20" s="34" t="s">
        <v>46</v>
      </c>
      <c r="B20" s="17" t="s">
        <v>100</v>
      </c>
      <c r="C20" s="9">
        <v>7320</v>
      </c>
      <c r="D20" s="3">
        <v>530</v>
      </c>
      <c r="E20" s="5"/>
    </row>
    <row r="21" spans="1:5" ht="21" customHeight="1" x14ac:dyDescent="0.3">
      <c r="A21" s="34" t="s">
        <v>47</v>
      </c>
      <c r="B21" s="17" t="s">
        <v>101</v>
      </c>
      <c r="C21" s="9">
        <v>7410</v>
      </c>
      <c r="D21" s="3">
        <v>810</v>
      </c>
      <c r="E21" s="5"/>
    </row>
    <row r="22" spans="1:5" ht="21" customHeight="1" x14ac:dyDescent="0.3">
      <c r="A22" s="34" t="s">
        <v>48</v>
      </c>
      <c r="B22" s="17" t="s">
        <v>102</v>
      </c>
      <c r="C22" s="9">
        <v>7465</v>
      </c>
      <c r="D22" s="3">
        <v>65</v>
      </c>
      <c r="E22" s="5"/>
    </row>
    <row r="23" spans="1:5" ht="21" customHeight="1" x14ac:dyDescent="0.3">
      <c r="A23" s="34" t="s">
        <v>49</v>
      </c>
      <c r="B23" s="17"/>
      <c r="C23" s="9"/>
      <c r="D23" s="3"/>
      <c r="E23" s="5"/>
    </row>
    <row r="24" spans="1:5" ht="21" customHeight="1" x14ac:dyDescent="0.3">
      <c r="A24" s="34" t="s">
        <v>50</v>
      </c>
      <c r="B24" s="17"/>
      <c r="C24" s="9"/>
      <c r="D24" s="3"/>
      <c r="E24" s="5"/>
    </row>
    <row r="25" spans="1:5" ht="21" customHeight="1" x14ac:dyDescent="0.3">
      <c r="A25" s="34" t="s">
        <v>51</v>
      </c>
      <c r="B25" s="17"/>
      <c r="C25" s="9"/>
      <c r="D25" s="3"/>
      <c r="E25" s="5"/>
    </row>
    <row r="26" spans="1:5" ht="21" customHeight="1" x14ac:dyDescent="0.3">
      <c r="A26" s="34" t="s">
        <v>52</v>
      </c>
      <c r="B26" s="17"/>
      <c r="C26" s="9"/>
      <c r="D26" s="3"/>
      <c r="E26" s="5"/>
    </row>
    <row r="27" spans="1:5" ht="21" customHeight="1" x14ac:dyDescent="0.3">
      <c r="A27" s="34" t="s">
        <v>53</v>
      </c>
      <c r="B27" s="17"/>
      <c r="C27" s="9"/>
      <c r="D27" s="3"/>
      <c r="E27" s="5"/>
    </row>
    <row r="28" spans="1:5" ht="21" customHeight="1" x14ac:dyDescent="0.3">
      <c r="A28" s="34" t="s">
        <v>54</v>
      </c>
      <c r="B28" s="17"/>
      <c r="C28" s="9"/>
      <c r="D28" s="3"/>
      <c r="E28" s="5"/>
    </row>
    <row r="29" spans="1:5" ht="21" customHeight="1" x14ac:dyDescent="0.3">
      <c r="A29" s="34" t="s">
        <v>55</v>
      </c>
      <c r="B29" s="17"/>
      <c r="C29" s="9"/>
      <c r="D29" s="3"/>
      <c r="E29" s="5"/>
    </row>
    <row r="30" spans="1:5" ht="21" customHeight="1" x14ac:dyDescent="0.3">
      <c r="A30" s="34" t="s">
        <v>56</v>
      </c>
      <c r="B30" s="17"/>
      <c r="C30" s="9"/>
      <c r="D30" s="3"/>
      <c r="E30" s="5"/>
    </row>
    <row r="31" spans="1:5" ht="21" customHeight="1" x14ac:dyDescent="0.3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view="pageBreakPreview" topLeftCell="A8" zoomScale="90" zoomScaleNormal="100" zoomScaleSheetLayoutView="90" workbookViewId="0">
      <selection activeCell="J9" sqref="J9"/>
    </sheetView>
  </sheetViews>
  <sheetFormatPr defaultColWidth="9" defaultRowHeight="14.4" x14ac:dyDescent="0.3"/>
  <cols>
    <col min="1" max="1" width="4" style="8" customWidth="1"/>
    <col min="2" max="2" width="29" style="8" customWidth="1"/>
    <col min="3" max="3" width="8.33203125" style="8" customWidth="1"/>
    <col min="4" max="4" width="36.6640625" style="8" customWidth="1"/>
    <col min="5" max="5" width="7.44140625" style="8" customWidth="1"/>
    <col min="6" max="16384" width="9" style="8"/>
  </cols>
  <sheetData>
    <row r="1" spans="2:5" ht="24.75" customHeight="1" x14ac:dyDescent="0.4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2" customHeight="1" x14ac:dyDescent="0.35">
      <c r="B4" s="91" t="s">
        <v>114</v>
      </c>
      <c r="C4" s="91"/>
      <c r="D4" s="91"/>
      <c r="E4" s="43"/>
    </row>
    <row r="5" spans="2:5" ht="15" thickBot="1" x14ac:dyDescent="0.35">
      <c r="B5" s="7"/>
      <c r="C5" s="7"/>
      <c r="D5" s="7"/>
      <c r="E5" s="7"/>
    </row>
    <row r="6" spans="2:5" ht="20.25" customHeight="1" thickBot="1" x14ac:dyDescent="0.35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3">
      <c r="B7" s="46" t="s">
        <v>103</v>
      </c>
      <c r="C7" s="47"/>
      <c r="D7" s="46" t="s">
        <v>104</v>
      </c>
      <c r="E7" s="11"/>
    </row>
    <row r="8" spans="2:5" ht="27" customHeight="1" x14ac:dyDescent="0.3">
      <c r="B8" s="10" t="s">
        <v>108</v>
      </c>
      <c r="C8" s="10">
        <v>24130</v>
      </c>
      <c r="D8" s="12" t="s">
        <v>111</v>
      </c>
      <c r="E8" s="10">
        <v>3500</v>
      </c>
    </row>
    <row r="9" spans="2:5" ht="27" customHeight="1" x14ac:dyDescent="0.3">
      <c r="B9" s="11" t="s">
        <v>109</v>
      </c>
      <c r="C9" s="11">
        <v>1030</v>
      </c>
      <c r="D9" s="19" t="s">
        <v>112</v>
      </c>
      <c r="E9" s="11">
        <v>784</v>
      </c>
    </row>
    <row r="10" spans="2:5" ht="29.4" customHeight="1" x14ac:dyDescent="0.3">
      <c r="B10" s="10" t="s">
        <v>110</v>
      </c>
      <c r="C10" s="10">
        <v>5000</v>
      </c>
      <c r="D10" s="10"/>
      <c r="E10" s="10"/>
    </row>
    <row r="11" spans="2:5" ht="27" customHeight="1" thickBot="1" x14ac:dyDescent="0.35">
      <c r="B11" s="16"/>
      <c r="C11" s="26"/>
      <c r="D11" s="16"/>
      <c r="E11" s="26"/>
    </row>
    <row r="12" spans="2:5" ht="27" customHeight="1" thickTop="1" thickBot="1" x14ac:dyDescent="0.35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3">
      <c r="B13" s="46" t="s">
        <v>105</v>
      </c>
      <c r="C13" s="11"/>
      <c r="D13" s="46" t="s">
        <v>106</v>
      </c>
      <c r="E13" s="11"/>
    </row>
    <row r="14" spans="2:5" ht="27" customHeight="1" x14ac:dyDescent="0.3">
      <c r="B14" s="10" t="s">
        <v>186</v>
      </c>
      <c r="C14" s="10">
        <v>8000</v>
      </c>
      <c r="D14" s="10"/>
      <c r="E14" s="10"/>
    </row>
    <row r="15" spans="2:5" ht="27" customHeight="1" thickBot="1" x14ac:dyDescent="0.35">
      <c r="B15" s="10"/>
      <c r="C15" s="26"/>
      <c r="D15" s="10"/>
      <c r="E15" s="26"/>
    </row>
    <row r="16" spans="2:5" ht="37.5" customHeight="1" thickTop="1" thickBot="1" x14ac:dyDescent="0.35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3">
      <c r="B17" s="25"/>
      <c r="C17" s="25"/>
      <c r="D17" s="48" t="s">
        <v>107</v>
      </c>
      <c r="E17" s="25"/>
    </row>
    <row r="18" spans="2:5" ht="27" customHeight="1" x14ac:dyDescent="0.3">
      <c r="B18" s="10"/>
      <c r="C18" s="10"/>
      <c r="D18" s="10" t="s">
        <v>98</v>
      </c>
      <c r="E18" s="10">
        <v>29800</v>
      </c>
    </row>
    <row r="19" spans="2:5" ht="27" customHeight="1" x14ac:dyDescent="0.3">
      <c r="B19" s="11"/>
      <c r="C19" s="11"/>
      <c r="D19" s="11" t="s">
        <v>113</v>
      </c>
      <c r="E19" s="11">
        <v>4076</v>
      </c>
    </row>
    <row r="20" spans="2:5" ht="27" customHeight="1" x14ac:dyDescent="0.3">
      <c r="B20" s="10"/>
      <c r="C20" s="10"/>
      <c r="D20" s="17"/>
      <c r="E20" s="10"/>
    </row>
    <row r="21" spans="2:5" ht="27" customHeight="1" thickBot="1" x14ac:dyDescent="0.35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5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3">
      <c r="B23" s="7"/>
      <c r="C23" s="7"/>
      <c r="D23" s="7"/>
      <c r="E23" s="7"/>
    </row>
    <row r="24" spans="2:5" x14ac:dyDescent="0.3">
      <c r="B24" s="7"/>
      <c r="C24" s="7"/>
      <c r="D24" s="7"/>
      <c r="E24" s="7"/>
    </row>
    <row r="25" spans="2:5" x14ac:dyDescent="0.3">
      <c r="B25" s="7"/>
      <c r="C25" s="7"/>
      <c r="D25" s="7"/>
      <c r="E25" s="7"/>
    </row>
    <row r="26" spans="2:5" x14ac:dyDescent="0.3">
      <c r="B26" s="7"/>
      <c r="C26" s="7"/>
      <c r="D26" s="7"/>
      <c r="E26" s="7"/>
    </row>
    <row r="27" spans="2:5" x14ac:dyDescent="0.3">
      <c r="B27" s="7"/>
      <c r="C27" s="7"/>
      <c r="D27" s="7"/>
      <c r="E27" s="7"/>
    </row>
    <row r="28" spans="2:5" x14ac:dyDescent="0.3">
      <c r="B28" s="7"/>
      <c r="C28" s="7"/>
      <c r="D28" s="7"/>
      <c r="E28" s="7"/>
    </row>
    <row r="29" spans="2:5" ht="9.6" customHeight="1" x14ac:dyDescent="0.3">
      <c r="B29" s="7"/>
      <c r="C29" s="7"/>
      <c r="D29" s="7"/>
      <c r="E29" s="7"/>
    </row>
    <row r="30" spans="2:5" ht="9.6" customHeight="1" x14ac:dyDescent="0.3">
      <c r="B30" s="7"/>
      <c r="C30" s="7"/>
      <c r="D30" s="7"/>
      <c r="E30" s="7"/>
    </row>
    <row r="31" spans="2:5" ht="9.6" customHeight="1" x14ac:dyDescent="0.3">
      <c r="B31" s="7"/>
      <c r="C31" s="7"/>
      <c r="D31" s="7"/>
      <c r="E31" s="7"/>
    </row>
    <row r="32" spans="2:5" ht="9.6" customHeight="1" x14ac:dyDescent="0.3">
      <c r="B32" s="7"/>
      <c r="C32" s="7"/>
      <c r="D32" s="7"/>
      <c r="E32" s="7"/>
    </row>
    <row r="33" spans="2:5" ht="9.6" customHeight="1" x14ac:dyDescent="0.3">
      <c r="B33" s="7"/>
      <c r="C33" s="7"/>
      <c r="D33" s="7"/>
      <c r="E33" s="7"/>
    </row>
    <row r="34" spans="2:5" ht="9.6" customHeight="1" x14ac:dyDescent="0.3">
      <c r="B34" s="7"/>
      <c r="C34" s="7"/>
      <c r="D34" s="7"/>
      <c r="E34" s="7"/>
    </row>
    <row r="35" spans="2:5" ht="9.6" customHeight="1" x14ac:dyDescent="0.3">
      <c r="B35" s="7"/>
      <c r="C35" s="7"/>
      <c r="D35" s="7"/>
      <c r="E35" s="7"/>
    </row>
    <row r="36" spans="2:5" x14ac:dyDescent="0.3">
      <c r="B36" s="7"/>
      <c r="C36" s="7"/>
      <c r="D36" s="7"/>
      <c r="E36" s="7"/>
    </row>
    <row r="37" spans="2:5" x14ac:dyDescent="0.3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tabSelected="1" view="pageBreakPreview" zoomScale="99" zoomScaleNormal="100" zoomScaleSheetLayoutView="99" workbookViewId="0">
      <selection activeCell="J13" sqref="J13"/>
    </sheetView>
  </sheetViews>
  <sheetFormatPr defaultRowHeight="14.4" x14ac:dyDescent="0.3"/>
  <cols>
    <col min="1" max="1" width="3.33203125" customWidth="1"/>
    <col min="2" max="2" width="43.33203125" customWidth="1"/>
    <col min="3" max="3" width="10.33203125" customWidth="1"/>
    <col min="4" max="4" width="13.33203125" style="13" customWidth="1"/>
  </cols>
  <sheetData>
    <row r="4" spans="1:5" x14ac:dyDescent="0.3">
      <c r="A4" s="94" t="s">
        <v>16</v>
      </c>
      <c r="B4" s="94"/>
      <c r="C4" s="94"/>
      <c r="D4" s="94"/>
      <c r="E4" s="94"/>
    </row>
    <row r="5" spans="1:5" ht="30.6" customHeight="1" x14ac:dyDescent="0.3">
      <c r="B5" s="94" t="s">
        <v>114</v>
      </c>
      <c r="C5" s="94"/>
      <c r="D5" s="94"/>
      <c r="E5" s="18"/>
    </row>
    <row r="6" spans="1:5" x14ac:dyDescent="0.3">
      <c r="A6" s="94" t="s">
        <v>185</v>
      </c>
      <c r="B6" s="94"/>
      <c r="C6" s="94"/>
      <c r="D6" s="94"/>
      <c r="E6" s="94"/>
    </row>
    <row r="7" spans="1:5" x14ac:dyDescent="0.3">
      <c r="B7" s="18"/>
      <c r="C7" s="18"/>
      <c r="D7" s="18"/>
      <c r="E7" s="18"/>
    </row>
    <row r="8" spans="1:5" x14ac:dyDescent="0.3">
      <c r="D8" s="18" t="s">
        <v>17</v>
      </c>
    </row>
    <row r="9" spans="1:5" ht="25.95" customHeight="1" x14ac:dyDescent="0.3">
      <c r="B9" s="92" t="s">
        <v>10</v>
      </c>
      <c r="C9" s="92"/>
      <c r="D9" s="13">
        <v>15200</v>
      </c>
    </row>
    <row r="10" spans="1:5" ht="25.95" customHeight="1" x14ac:dyDescent="0.3">
      <c r="B10" s="92" t="s">
        <v>11</v>
      </c>
      <c r="C10" s="92"/>
      <c r="D10" s="14">
        <v>9000</v>
      </c>
    </row>
    <row r="11" spans="1:5" ht="25.95" customHeight="1" x14ac:dyDescent="0.3">
      <c r="B11" s="93" t="s">
        <v>18</v>
      </c>
      <c r="C11" s="93"/>
      <c r="D11" s="13">
        <f>D9-D10</f>
        <v>6200</v>
      </c>
    </row>
    <row r="12" spans="1:5" ht="25.95" customHeight="1" x14ac:dyDescent="0.3">
      <c r="B12" s="92" t="s">
        <v>57</v>
      </c>
      <c r="C12" s="92"/>
      <c r="D12" s="13">
        <v>530</v>
      </c>
    </row>
    <row r="13" spans="1:5" ht="25.95" customHeight="1" x14ac:dyDescent="0.3">
      <c r="B13" s="92" t="s">
        <v>58</v>
      </c>
      <c r="C13" s="92"/>
      <c r="D13" s="14">
        <v>875</v>
      </c>
    </row>
    <row r="14" spans="1:5" ht="25.95" customHeight="1" x14ac:dyDescent="0.3">
      <c r="B14" s="93" t="s">
        <v>7</v>
      </c>
      <c r="C14" s="93"/>
      <c r="D14" s="13">
        <f>D11-D12-D13</f>
        <v>4795</v>
      </c>
    </row>
    <row r="15" spans="1:5" ht="25.95" customHeight="1" x14ac:dyDescent="0.3">
      <c r="B15" s="92" t="s">
        <v>19</v>
      </c>
      <c r="C15" s="92"/>
      <c r="D15" s="14">
        <v>719</v>
      </c>
    </row>
    <row r="16" spans="1:5" ht="25.95" customHeight="1" thickBot="1" x14ac:dyDescent="0.35">
      <c r="B16" s="95" t="s">
        <v>20</v>
      </c>
      <c r="C16" s="95"/>
      <c r="D16" s="15">
        <f>D14-D15</f>
        <v>4076</v>
      </c>
    </row>
    <row r="17" ht="15" thickTop="1" x14ac:dyDescent="0.3"/>
  </sheetData>
  <mergeCells count="11">
    <mergeCell ref="B12:C12"/>
    <mergeCell ref="B13:C13"/>
    <mergeCell ref="B14:C14"/>
    <mergeCell ref="B15:C15"/>
    <mergeCell ref="B16:C16"/>
    <mergeCell ref="B9:C9"/>
    <mergeCell ref="B10:C10"/>
    <mergeCell ref="B11:C11"/>
    <mergeCell ref="A4:E4"/>
    <mergeCell ref="A6:E6"/>
    <mergeCell ref="B5:D5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2024-02-15T22:17:16Z</dcterms:modified>
</cp:coreProperties>
</file>