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0" yWindow="750" windowWidth="20565" windowHeight="10770" firstSheet="1" activeTab="2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52511"/>
</workbook>
</file>

<file path=xl/calcChain.xml><?xml version="1.0" encoding="utf-8"?>
<calcChain xmlns="http://schemas.openxmlformats.org/spreadsheetml/2006/main">
  <c r="C13" i="10" l="1"/>
  <c r="B19" i="6"/>
  <c r="F19" i="4"/>
  <c r="F20" i="4" s="1"/>
  <c r="F18" i="4"/>
  <c r="F16" i="4"/>
  <c r="D30" i="10" l="1"/>
  <c r="D23" i="10"/>
  <c r="D15" i="10"/>
  <c r="D17" i="10" s="1"/>
  <c r="C30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<sst xmlns="http://schemas.openxmlformats.org/spreadsheetml/2006/main" count="108" uniqueCount="90">
  <si>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</si>
  <si>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</si>
  <si>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</si>
  <si>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</si>
  <si>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</si>
  <si>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</si>
  <si>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</si>
  <si>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</si>
  <si>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</si>
  <si>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</si>
  <si>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</si>
  <si>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</si>
  <si>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</si>
  <si>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</si>
  <si>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</si>
  <si>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</si>
  <si>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</si>
  <si>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</si>
  <si>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</si>
  <si>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</si>
  <si>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</si>
  <si>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</si>
  <si>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</si>
  <si>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</si>
  <si>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</si>
  <si>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</si>
  <si>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</si>
  <si>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</si>
  <si>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</si>
  <si>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</si>
  <si>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</si>
  <si>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</si>
  <si>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</si>
  <si>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</si>
  <si>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</si>
  <si>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</si>
  <si>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</si>
  <si>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</si>
  <si>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</si>
  <si>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</si>
  <si>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</si>
  <si>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</si>
  <si>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</si>
  <si>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</si>
  <si>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</si>
  <si>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</si>
  <si>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</si>
  <si>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</si>
  <si>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</si>
  <si>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</si>
  <si>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</si>
  <si>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</si>
  <si>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</si>
  <si>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</si>
  <si>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</si>
  <si>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</si>
  <si>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</si>
  <si>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</si>
  <si>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</si>
  <si>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</si>
  <si>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</si>
  <si>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</si>
  <si>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</si>
  <si>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</si>
  <si>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</si>
  <si>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</si>
  <si>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</si>
  <si>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</si>
  <si>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</si>
  <si>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</si>
  <si>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</si>
  <si>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</si>
  <si>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</si>
  <si>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</si>
  <si>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</si>
  <si>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</si>
  <si>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</si>
  <si>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</si>
  <si>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</si>
  <si>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</si>
  <si>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</si>
  <si>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</si>
  <si>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</si>
  <si>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</si>
  <si>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</si>
  <si>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</si>
  <si>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</si>
  <si>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</si>
  <si>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</si>
  <si>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საწარმო  შპს ლიკა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</si>
</sst>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11" workbookViewId="0">
      <selection activeCell="E29" sqref="E29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10" t="s">
        <v>48</v>
      </c>
      <c r="B3" s="110"/>
      <c r="C3" s="110"/>
      <c r="D3" s="110"/>
      <c r="E3" s="110"/>
      <c r="F3" s="110"/>
      <c r="G3" s="110"/>
      <c r="H3" s="110"/>
      <c r="I3" s="11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1" t="s">
        <v>42</v>
      </c>
      <c r="B5" s="111"/>
      <c r="C5" s="111"/>
      <c r="D5" s="111"/>
      <c r="E5" s="111"/>
      <c r="F5" s="111"/>
      <c r="G5" s="111"/>
      <c r="H5" s="111"/>
      <c r="I5" s="11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1" t="s">
        <v>39</v>
      </c>
      <c r="B6" s="111"/>
      <c r="C6" s="111"/>
      <c r="D6" s="111"/>
      <c r="E6" s="111"/>
      <c r="F6" s="111"/>
      <c r="G6" s="111"/>
      <c r="H6" s="111"/>
      <c r="I6" s="11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1" t="s">
        <v>1</v>
      </c>
      <c r="B7" s="111"/>
      <c r="C7" s="111"/>
      <c r="D7" s="111"/>
      <c r="E7" s="111"/>
      <c r="F7" s="111"/>
      <c r="G7" s="111"/>
      <c r="H7" s="111"/>
      <c r="I7" s="11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40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3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49</v>
      </c>
      <c r="G12" s="8"/>
      <c r="H12" s="34"/>
      <c r="I12" s="9" t="s">
        <v>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2" t="s">
        <v>5</v>
      </c>
      <c r="B15" s="112"/>
      <c r="C15" s="112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3" t="s">
        <v>6</v>
      </c>
      <c r="B16" s="113"/>
      <c r="C16" s="113"/>
      <c r="D16" s="13"/>
      <c r="E16" s="13"/>
      <c r="F16" s="40">
        <f>F14-F15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81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82</v>
      </c>
      <c r="B18" s="78"/>
      <c r="C18" s="78"/>
      <c r="D18" s="77"/>
      <c r="E18" s="77"/>
      <c r="F18" s="41">
        <f>400</f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2" t="s">
        <v>7</v>
      </c>
      <c r="B19" s="112"/>
      <c r="C19" s="112"/>
      <c r="D19" s="13"/>
      <c r="E19" s="13"/>
      <c r="F19" s="15">
        <f>800+240+184+180</f>
        <v>1404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4" t="s">
        <v>8</v>
      </c>
      <c r="B20" s="114"/>
      <c r="C20" s="114"/>
      <c r="D20" s="13"/>
      <c r="E20" s="13"/>
      <c r="F20" s="16">
        <f>F16-F17-F18-F19</f>
        <v>12196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2"/>
      <c r="B21" s="112"/>
      <c r="C21" s="112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2" t="s">
        <v>38</v>
      </c>
      <c r="B22" s="112"/>
      <c r="C22" s="112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3" t="s">
        <v>51</v>
      </c>
      <c r="B23" s="103"/>
      <c r="C23" s="103"/>
      <c r="D23" s="20"/>
      <c r="E23" s="20"/>
      <c r="F23" s="21">
        <f>F20-F22</f>
        <v>10696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7" t="s">
        <v>9</v>
      </c>
      <c r="B24" s="107"/>
      <c r="C24" s="107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3" t="s">
        <v>52</v>
      </c>
      <c r="B25" s="103"/>
      <c r="C25" s="103"/>
      <c r="D25" s="23"/>
      <c r="E25" s="23"/>
      <c r="F25" s="41">
        <f>F23-F24</f>
        <v>9896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5" t="s">
        <v>10</v>
      </c>
      <c r="B29" s="105"/>
      <c r="C29" s="105"/>
      <c r="D29" s="28"/>
      <c r="E29" s="28"/>
      <c r="F29" s="106"/>
      <c r="G29" s="106"/>
      <c r="H29" s="106"/>
      <c r="I29" s="10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6"/>
      <c r="C32" s="106"/>
      <c r="D32" s="7"/>
      <c r="E32" s="7"/>
      <c r="F32" s="108"/>
      <c r="G32" s="108"/>
      <c r="H32" s="108"/>
      <c r="I32" s="10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6"/>
      <c r="G34" s="106"/>
      <c r="H34" s="106"/>
      <c r="I34" s="10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9"/>
      <c r="E37" s="10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9" workbookViewId="0">
      <selection activeCell="B38" sqref="B38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7" t="s">
        <v>56</v>
      </c>
      <c r="B1" s="117"/>
      <c r="C1" s="117"/>
      <c r="D1" s="117"/>
      <c r="E1" s="117"/>
      <c r="F1" s="117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8" t="s">
        <v>53</v>
      </c>
      <c r="B3" s="118"/>
      <c r="C3" s="118"/>
      <c r="D3" s="118"/>
      <c r="E3" s="118"/>
      <c r="F3" s="118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9" t="s">
        <v>42</v>
      </c>
      <c r="B4" s="119"/>
      <c r="C4" s="119"/>
      <c r="D4" s="119"/>
      <c r="E4" s="119"/>
      <c r="F4" s="119"/>
      <c r="G4" s="119"/>
      <c r="H4" s="119"/>
      <c r="I4" s="119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1" t="s">
        <v>39</v>
      </c>
      <c r="B5" s="111"/>
      <c r="C5" s="111"/>
      <c r="D5" s="111"/>
      <c r="E5" s="111"/>
      <c r="F5" s="111"/>
      <c r="G5" s="111"/>
      <c r="H5" s="111"/>
      <c r="I5" s="111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11</v>
      </c>
      <c r="B10" s="115" t="s">
        <v>54</v>
      </c>
      <c r="C10" s="115"/>
      <c r="D10" s="46"/>
      <c r="E10" s="115" t="s">
        <v>55</v>
      </c>
      <c r="F10" s="115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12</v>
      </c>
      <c r="B12" s="46">
        <v>10817</v>
      </c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13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14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83</v>
      </c>
      <c r="B18" s="62">
        <v>40000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17</v>
      </c>
      <c r="B19" s="62">
        <f>65800+5000</f>
        <v>70800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18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19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20</v>
      </c>
      <c r="B24" s="53"/>
      <c r="C24" s="102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23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24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27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28</v>
      </c>
      <c r="B35" s="54">
        <v>20720</v>
      </c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43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84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29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44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30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31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10</v>
      </c>
      <c r="B44" s="116"/>
      <c r="C44" s="116"/>
      <c r="D44" s="116"/>
      <c r="E44" s="116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abSelected="1" topLeftCell="A11" workbookViewId="0">
      <selection activeCell="C18" sqref="C18:D18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44" ht="15.75" customHeight="1" x14ac:dyDescent="0.25">
      <c r="A2" s="123" t="s">
        <v>46</v>
      </c>
      <c r="B2" s="123"/>
      <c r="C2" s="123"/>
      <c r="D2" s="123"/>
      <c r="E2" s="123"/>
      <c r="F2" s="123"/>
      <c r="G2" s="123"/>
      <c r="H2" s="123"/>
      <c r="I2" s="123"/>
      <c r="J2" s="12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3" t="s">
        <v>77</v>
      </c>
      <c r="B3" s="123"/>
      <c r="C3" s="123"/>
      <c r="D3" s="123"/>
      <c r="E3" s="123"/>
      <c r="F3" s="123"/>
      <c r="G3" s="123"/>
      <c r="H3" s="123"/>
      <c r="I3" s="123"/>
      <c r="J3" s="12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7" t="s">
        <v>42</v>
      </c>
      <c r="B4" s="127"/>
      <c r="C4" s="127"/>
      <c r="D4" s="127"/>
      <c r="E4" s="127"/>
      <c r="F4" s="127"/>
      <c r="G4" s="127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7" t="s">
        <v>80</v>
      </c>
      <c r="B5" s="127"/>
      <c r="C5" s="127"/>
      <c r="D5" s="127"/>
      <c r="E5" s="127"/>
      <c r="F5" s="127"/>
      <c r="G5" s="127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7" t="s">
        <v>2</v>
      </c>
      <c r="B6" s="127"/>
      <c r="C6" s="127"/>
      <c r="D6" s="127"/>
      <c r="E6" s="127"/>
      <c r="F6" s="127"/>
      <c r="G6" s="127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7" t="s">
        <v>40</v>
      </c>
      <c r="B7" s="127"/>
      <c r="C7" s="127"/>
      <c r="D7" s="127"/>
      <c r="E7" s="127"/>
      <c r="F7" s="127"/>
      <c r="G7" s="127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7" t="s">
        <v>3</v>
      </c>
      <c r="B8" s="127"/>
      <c r="C8" s="127"/>
      <c r="D8" s="127"/>
      <c r="E8" s="127"/>
      <c r="F8" s="127"/>
      <c r="G8" s="127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2"/>
      <c r="B10" s="125" t="s">
        <v>0</v>
      </c>
      <c r="C10" s="125" t="s">
        <v>32</v>
      </c>
      <c r="D10" s="125"/>
      <c r="E10" s="125" t="s">
        <v>33</v>
      </c>
      <c r="F10" s="125"/>
      <c r="G10" s="122"/>
      <c r="H10" s="122"/>
      <c r="I10" s="122"/>
      <c r="J10" s="12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2"/>
      <c r="B11" s="125"/>
      <c r="C11" s="125"/>
      <c r="D11" s="125"/>
      <c r="E11" s="125"/>
      <c r="F11" s="125"/>
      <c r="G11" s="122"/>
      <c r="H11" s="122"/>
      <c r="I11" s="122"/>
      <c r="J11" s="12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2"/>
      <c r="B12" s="125"/>
      <c r="C12" s="125"/>
      <c r="D12" s="125"/>
      <c r="E12" s="125"/>
      <c r="F12" s="125"/>
      <c r="G12" s="122"/>
      <c r="H12" s="122"/>
      <c r="I12" s="122"/>
      <c r="J12" s="12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78</v>
      </c>
      <c r="B13" s="84">
        <v>0</v>
      </c>
      <c r="C13" s="124">
        <v>0</v>
      </c>
      <c r="D13" s="124"/>
      <c r="E13" s="124">
        <f>B13+C13</f>
        <v>0</v>
      </c>
      <c r="F13" s="124"/>
      <c r="G13" s="122"/>
      <c r="H13" s="122"/>
      <c r="I13" s="122"/>
      <c r="J13" s="12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34</v>
      </c>
      <c r="B14" s="80">
        <v>0</v>
      </c>
      <c r="C14" s="121">
        <v>0</v>
      </c>
      <c r="D14" s="122"/>
      <c r="E14" s="122">
        <f t="shared" ref="E14:E15" si="0">B14+C14</f>
        <v>0</v>
      </c>
      <c r="F14" s="122"/>
      <c r="G14" s="122"/>
      <c r="H14" s="122"/>
      <c r="I14" s="122"/>
      <c r="J14" s="12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79</v>
      </c>
      <c r="B15" s="84">
        <f>B13+B14</f>
        <v>0</v>
      </c>
      <c r="C15" s="126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85</v>
      </c>
      <c r="B16" s="80">
        <v>50000</v>
      </c>
      <c r="C16" s="121"/>
      <c r="D16" s="122"/>
      <c r="E16" s="122">
        <f t="shared" ref="E16:E17" si="1">B16+C16</f>
        <v>50000</v>
      </c>
      <c r="F16" s="122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34</v>
      </c>
      <c r="B17" s="80"/>
      <c r="C17" s="121">
        <v>9996</v>
      </c>
      <c r="D17" s="122"/>
      <c r="E17" s="122">
        <f t="shared" si="1"/>
        <v>9996</v>
      </c>
      <c r="F17" s="122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45</v>
      </c>
      <c r="B18" s="80"/>
      <c r="C18" s="121">
        <v>-1000</v>
      </c>
      <c r="D18" s="122"/>
      <c r="E18" s="122">
        <f t="shared" ref="E18" si="2">B18+C18</f>
        <v>-1000</v>
      </c>
      <c r="F18" s="122"/>
      <c r="G18" s="122"/>
      <c r="H18" s="122"/>
      <c r="I18" s="122"/>
      <c r="J18" s="12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86</v>
      </c>
      <c r="B19" s="83">
        <f>B15+B16+B17+B18</f>
        <v>50000</v>
      </c>
      <c r="C19" s="126">
        <f>C16+C17+C18</f>
        <v>8996</v>
      </c>
      <c r="D19" s="126"/>
      <c r="E19" s="124">
        <f t="shared" ref="E19" si="3">B19+C19</f>
        <v>58996</v>
      </c>
      <c r="F19" s="124"/>
      <c r="G19" s="122"/>
      <c r="H19" s="122"/>
      <c r="I19" s="122"/>
      <c r="J19" s="12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2"/>
      <c r="D20" s="122"/>
      <c r="E20" s="122"/>
      <c r="F20" s="122"/>
      <c r="G20" s="122"/>
      <c r="H20" s="122"/>
      <c r="I20" s="122"/>
      <c r="J20" s="122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2"/>
      <c r="D21" s="122"/>
      <c r="E21" s="122"/>
      <c r="F21" s="122"/>
      <c r="G21" s="122"/>
      <c r="H21" s="122"/>
      <c r="I21" s="122"/>
      <c r="J21" s="122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2"/>
      <c r="D22" s="122"/>
      <c r="E22" s="122"/>
      <c r="F22" s="122"/>
      <c r="G22" s="122"/>
      <c r="H22" s="122"/>
      <c r="I22" s="122"/>
      <c r="J22" s="122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2"/>
      <c r="D23" s="122"/>
      <c r="E23" s="122"/>
      <c r="F23" s="122"/>
      <c r="G23" s="122"/>
      <c r="H23" s="122"/>
      <c r="I23" s="122"/>
      <c r="J23" s="122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2"/>
      <c r="D24" s="122"/>
      <c r="E24" s="122"/>
      <c r="F24" s="122"/>
      <c r="G24" s="122"/>
      <c r="H24" s="122"/>
      <c r="I24" s="122"/>
      <c r="J24" s="122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2"/>
      <c r="D25" s="122"/>
      <c r="E25" s="122"/>
      <c r="F25" s="122"/>
      <c r="G25" s="122"/>
      <c r="H25" s="122"/>
      <c r="I25" s="122"/>
      <c r="J25" s="12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2"/>
      <c r="D26" s="122"/>
      <c r="E26" s="122"/>
      <c r="F26" s="122"/>
      <c r="G26" s="122"/>
      <c r="H26" s="122"/>
      <c r="I26" s="122"/>
      <c r="J26" s="12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2"/>
      <c r="D27" s="122"/>
      <c r="E27" s="122"/>
      <c r="F27" s="122"/>
      <c r="G27" s="122"/>
      <c r="H27" s="122"/>
      <c r="I27" s="122"/>
      <c r="J27" s="12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2"/>
      <c r="D28" s="122"/>
      <c r="E28" s="122"/>
      <c r="F28" s="122"/>
      <c r="G28" s="122"/>
      <c r="H28" s="122"/>
      <c r="I28" s="122"/>
      <c r="J28" s="1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2"/>
      <c r="D29" s="122"/>
      <c r="E29" s="122"/>
      <c r="F29" s="122"/>
      <c r="G29" s="122"/>
      <c r="H29" s="122"/>
      <c r="I29" s="122"/>
      <c r="J29" s="12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2"/>
      <c r="D30" s="122"/>
      <c r="E30" s="122"/>
      <c r="F30" s="122"/>
      <c r="G30" s="122"/>
      <c r="H30" s="122"/>
      <c r="I30" s="122"/>
      <c r="J30" s="12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2"/>
      <c r="D31" s="122"/>
      <c r="E31" s="122"/>
      <c r="F31" s="122"/>
      <c r="G31" s="122"/>
      <c r="H31" s="122"/>
      <c r="I31" s="122"/>
      <c r="J31" s="12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2"/>
      <c r="D32" s="122"/>
      <c r="E32" s="122"/>
      <c r="F32" s="122"/>
      <c r="G32" s="122"/>
      <c r="H32" s="122"/>
      <c r="I32" s="122"/>
      <c r="J32" s="12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2"/>
      <c r="D33" s="122"/>
      <c r="E33" s="122"/>
      <c r="F33" s="122"/>
      <c r="G33" s="122"/>
      <c r="H33" s="122"/>
      <c r="I33" s="122"/>
      <c r="J33" s="1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2"/>
      <c r="D34" s="122"/>
      <c r="E34" s="122"/>
      <c r="F34" s="122"/>
      <c r="G34" s="122"/>
      <c r="H34" s="122"/>
      <c r="I34" s="122"/>
      <c r="J34" s="12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2"/>
      <c r="D35" s="122"/>
      <c r="E35" s="122"/>
      <c r="F35" s="122"/>
      <c r="G35" s="122"/>
      <c r="H35" s="122"/>
      <c r="I35" s="122"/>
      <c r="J35" s="12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16" workbookViewId="0">
      <selection activeCell="C24" sqref="C24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8" t="s">
        <v>57</v>
      </c>
      <c r="B1" s="128"/>
      <c r="C1" s="128"/>
      <c r="D1" s="128"/>
    </row>
    <row r="2" spans="1:4" ht="18" x14ac:dyDescent="0.25">
      <c r="A2" s="128" t="s">
        <v>58</v>
      </c>
      <c r="B2" s="128"/>
      <c r="C2" s="128"/>
      <c r="D2" s="128"/>
    </row>
    <row r="3" spans="1:4" s="69" customFormat="1" x14ac:dyDescent="0.25">
      <c r="A3" s="129"/>
      <c r="B3" s="129"/>
      <c r="C3" s="129"/>
      <c r="D3" s="129"/>
    </row>
    <row r="4" spans="1:4" x14ac:dyDescent="0.25">
      <c r="A4" s="119" t="s">
        <v>42</v>
      </c>
      <c r="B4" s="119"/>
      <c r="C4" s="119"/>
      <c r="D4" s="119"/>
    </row>
    <row r="5" spans="1:4" s="67" customFormat="1" x14ac:dyDescent="0.3">
      <c r="A5" s="111" t="s">
        <v>39</v>
      </c>
      <c r="B5" s="111"/>
      <c r="C5" s="111"/>
      <c r="D5" s="111"/>
    </row>
    <row r="6" spans="1:4" s="67" customFormat="1" x14ac:dyDescent="0.3">
      <c r="A6" s="111" t="s">
        <v>2</v>
      </c>
      <c r="B6" s="111"/>
      <c r="C6" s="111"/>
      <c r="D6" s="111"/>
    </row>
    <row r="7" spans="1:4" ht="17.45" customHeight="1" x14ac:dyDescent="0.3">
      <c r="A7" s="73" t="s">
        <v>40</v>
      </c>
      <c r="B7" s="79"/>
      <c r="C7" s="73"/>
      <c r="D7" s="73"/>
    </row>
    <row r="8" spans="1:4" ht="15.75" customHeight="1" x14ac:dyDescent="0.3">
      <c r="A8" s="73" t="s">
        <v>3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87</v>
      </c>
      <c r="C11" s="86" t="s">
        <v>49</v>
      </c>
      <c r="D11" s="86" t="s">
        <v>50</v>
      </c>
    </row>
    <row r="12" spans="1:4" x14ac:dyDescent="0.25">
      <c r="A12" s="87" t="s">
        <v>35</v>
      </c>
      <c r="B12" s="87"/>
      <c r="C12" s="88"/>
      <c r="D12" s="88"/>
    </row>
    <row r="13" spans="1:4" x14ac:dyDescent="0.25">
      <c r="A13" s="89" t="s">
        <v>59</v>
      </c>
      <c r="B13" s="89">
        <v>1</v>
      </c>
      <c r="C13" s="88">
        <f>5000+68000</f>
        <v>73000</v>
      </c>
      <c r="D13" s="88"/>
    </row>
    <row r="14" spans="1:4" ht="30" x14ac:dyDescent="0.25">
      <c r="A14" s="90" t="s">
        <v>60</v>
      </c>
      <c r="B14" s="90">
        <v>2</v>
      </c>
      <c r="C14" s="88">
        <v>-960</v>
      </c>
      <c r="D14" s="88"/>
    </row>
    <row r="15" spans="1:4" ht="25.5" x14ac:dyDescent="0.25">
      <c r="A15" s="92" t="s">
        <v>61</v>
      </c>
      <c r="B15" s="92"/>
      <c r="C15" s="97">
        <f>C13+C14</f>
        <v>72040</v>
      </c>
      <c r="D15" s="97">
        <f>D13+D14</f>
        <v>0</v>
      </c>
    </row>
    <row r="16" spans="1:4" s="76" customFormat="1" x14ac:dyDescent="0.25">
      <c r="A16" s="93" t="s">
        <v>88</v>
      </c>
      <c r="B16" s="93">
        <v>3</v>
      </c>
      <c r="C16" s="88">
        <v>-1240</v>
      </c>
      <c r="D16" s="88"/>
    </row>
    <row r="17" spans="1:4" s="76" customFormat="1" x14ac:dyDescent="0.25">
      <c r="A17" s="92" t="s">
        <v>62</v>
      </c>
      <c r="B17" s="92"/>
      <c r="C17" s="100">
        <f>C15+C16</f>
        <v>70800</v>
      </c>
      <c r="D17" s="100">
        <f>D15+D16</f>
        <v>0</v>
      </c>
    </row>
    <row r="18" spans="1:4" s="69" customFormat="1" x14ac:dyDescent="0.25">
      <c r="A18" s="87" t="s">
        <v>63</v>
      </c>
      <c r="B18" s="87"/>
      <c r="C18" s="94"/>
      <c r="D18" s="94"/>
    </row>
    <row r="19" spans="1:4" s="69" customFormat="1" ht="30" x14ac:dyDescent="0.25">
      <c r="A19" s="90" t="s">
        <v>64</v>
      </c>
      <c r="B19" s="90">
        <v>4</v>
      </c>
      <c r="C19" s="91">
        <v>-53000</v>
      </c>
      <c r="D19" s="91"/>
    </row>
    <row r="20" spans="1:4" s="76" customFormat="1" ht="30" x14ac:dyDescent="0.25">
      <c r="A20" s="90" t="s">
        <v>65</v>
      </c>
      <c r="B20" s="90">
        <v>5</v>
      </c>
      <c r="C20" s="91"/>
      <c r="D20" s="91"/>
    </row>
    <row r="21" spans="1:4" s="76" customFormat="1" x14ac:dyDescent="0.25">
      <c r="A21" s="90" t="s">
        <v>66</v>
      </c>
      <c r="B21" s="90">
        <v>6</v>
      </c>
      <c r="C21" s="91"/>
      <c r="D21" s="91"/>
    </row>
    <row r="22" spans="1:4" s="76" customFormat="1" x14ac:dyDescent="0.25">
      <c r="A22" s="90" t="s">
        <v>67</v>
      </c>
      <c r="B22" s="90">
        <v>7</v>
      </c>
      <c r="C22" s="91"/>
      <c r="D22" s="91"/>
    </row>
    <row r="23" spans="1:4" s="76" customFormat="1" ht="25.5" x14ac:dyDescent="0.25">
      <c r="A23" s="92" t="s">
        <v>68</v>
      </c>
      <c r="B23" s="92"/>
      <c r="C23" s="101">
        <v>-53000</v>
      </c>
      <c r="D23" s="101">
        <f>D19</f>
        <v>0</v>
      </c>
    </row>
    <row r="24" spans="1:4" s="76" customFormat="1" x14ac:dyDescent="0.25">
      <c r="A24" s="87" t="s">
        <v>69</v>
      </c>
      <c r="B24" s="87"/>
      <c r="C24" s="91"/>
      <c r="D24" s="91"/>
    </row>
    <row r="25" spans="1:4" s="76" customFormat="1" x14ac:dyDescent="0.25">
      <c r="A25" s="90" t="s">
        <v>70</v>
      </c>
      <c r="B25" s="90">
        <v>8</v>
      </c>
      <c r="C25" s="91"/>
      <c r="D25" s="91"/>
    </row>
    <row r="26" spans="1:4" s="69" customFormat="1" x14ac:dyDescent="0.25">
      <c r="A26" s="90" t="s">
        <v>71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72</v>
      </c>
      <c r="B27" s="89">
        <v>10</v>
      </c>
      <c r="C27" s="94"/>
      <c r="D27" s="94"/>
    </row>
    <row r="28" spans="1:4" s="76" customFormat="1" ht="15.6" customHeight="1" x14ac:dyDescent="0.25">
      <c r="A28" s="89" t="s">
        <v>73</v>
      </c>
      <c r="B28" s="89">
        <v>11</v>
      </c>
      <c r="C28" s="94">
        <v>-1500</v>
      </c>
      <c r="D28" s="94"/>
    </row>
    <row r="29" spans="1:4" s="76" customFormat="1" ht="15.6" customHeight="1" x14ac:dyDescent="0.25">
      <c r="A29" s="89" t="s">
        <v>74</v>
      </c>
      <c r="B29" s="89">
        <v>12</v>
      </c>
      <c r="C29" s="99">
        <v>-950</v>
      </c>
      <c r="D29" s="99"/>
    </row>
    <row r="30" spans="1:4" x14ac:dyDescent="0.25">
      <c r="A30" s="90" t="s">
        <v>75</v>
      </c>
      <c r="B30" s="90"/>
      <c r="C30" s="95">
        <f>SUM(C25:C29)</f>
        <v>57550</v>
      </c>
      <c r="D30" s="95">
        <f>SUM(D25:D29)</f>
        <v>0</v>
      </c>
    </row>
    <row r="31" spans="1:4" ht="25.5" x14ac:dyDescent="0.25">
      <c r="A31" s="92" t="s">
        <v>76</v>
      </c>
      <c r="B31" s="92"/>
      <c r="C31" s="95">
        <f>C17+C23+C30</f>
        <v>75350</v>
      </c>
      <c r="D31" s="95">
        <f>D17+D23+D30</f>
        <v>0</v>
      </c>
    </row>
    <row r="32" spans="1:4" x14ac:dyDescent="0.25">
      <c r="A32" s="96" t="s">
        <v>36</v>
      </c>
      <c r="B32" s="96"/>
      <c r="C32" s="94">
        <v>0</v>
      </c>
      <c r="D32" s="94">
        <v>0</v>
      </c>
    </row>
    <row r="33" spans="1:4" x14ac:dyDescent="0.25">
      <c r="A33" s="96" t="s">
        <v>37</v>
      </c>
      <c r="B33" s="96"/>
      <c r="C33" s="95">
        <f>C32+C31</f>
        <v>75350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2021-05-29T17:07:22Z</dcterms:modified>
</cp:coreProperties>
</file>